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3395" windowHeight="9720" activeTab="1"/>
  </bookViews>
  <sheets>
    <sheet name="Chart1" sheetId="4" r:id="rId1"/>
    <sheet name="Graphical" sheetId="1" r:id="rId2"/>
    <sheet name="Chart2" sheetId="5" r:id="rId3"/>
    <sheet name="Chart2 (2)" sheetId="6" r:id="rId4"/>
    <sheet name="Numerical" sheetId="2" r:id="rId5"/>
    <sheet name="Sheet3" sheetId="3" r:id="rId6"/>
  </sheets>
  <calcPr calcId="145621"/>
</workbook>
</file>

<file path=xl/calcChain.xml><?xml version="1.0" encoding="utf-8"?>
<calcChain xmlns="http://schemas.openxmlformats.org/spreadsheetml/2006/main">
  <c r="B12" i="2" l="1"/>
  <c r="B13" i="2" s="1"/>
  <c r="L37" i="1"/>
  <c r="L36" i="1"/>
  <c r="A44" i="1"/>
  <c r="B44" i="1" s="1"/>
  <c r="B41" i="1"/>
  <c r="C41" i="1"/>
  <c r="G41" i="1" s="1"/>
  <c r="D41" i="1"/>
  <c r="E41" i="1"/>
  <c r="F41" i="1" s="1"/>
  <c r="B42" i="1"/>
  <c r="C42" i="1"/>
  <c r="D42" i="1"/>
  <c r="B43" i="1"/>
  <c r="C43" i="1"/>
  <c r="G43" i="1" s="1"/>
  <c r="D43" i="1"/>
  <c r="E43" i="1"/>
  <c r="F43" i="1" s="1"/>
  <c r="D40" i="1"/>
  <c r="C40" i="1"/>
  <c r="B40" i="1"/>
  <c r="D39" i="1"/>
  <c r="C39" i="1"/>
  <c r="B39" i="1"/>
  <c r="D38" i="1"/>
  <c r="C38" i="1"/>
  <c r="B38" i="1"/>
  <c r="D37" i="1"/>
  <c r="C37" i="1"/>
  <c r="B37" i="1"/>
  <c r="D36" i="1"/>
  <c r="C36" i="1"/>
  <c r="B36" i="1"/>
  <c r="E37" i="1" l="1"/>
  <c r="E39" i="1"/>
  <c r="A45" i="1"/>
  <c r="C44" i="1"/>
  <c r="E44" i="1" s="1"/>
  <c r="E42" i="1"/>
  <c r="D44" i="1"/>
  <c r="G42" i="1"/>
  <c r="F42" i="1"/>
  <c r="H42" i="1"/>
  <c r="H43" i="1"/>
  <c r="I43" i="1" s="1"/>
  <c r="J43" i="1" s="1"/>
  <c r="H41" i="1"/>
  <c r="I41" i="1" s="1"/>
  <c r="J41" i="1" s="1"/>
  <c r="H37" i="1"/>
  <c r="H39" i="1"/>
  <c r="H36" i="1"/>
  <c r="G37" i="1"/>
  <c r="F38" i="1"/>
  <c r="G39" i="1"/>
  <c r="H40" i="1"/>
  <c r="E36" i="1"/>
  <c r="G36" i="1" s="1"/>
  <c r="F37" i="1"/>
  <c r="I37" i="1" s="1"/>
  <c r="J37" i="1" s="1"/>
  <c r="E38" i="1"/>
  <c r="G38" i="1" s="1"/>
  <c r="F39" i="1"/>
  <c r="I39" i="1" s="1"/>
  <c r="J39" i="1" s="1"/>
  <c r="E40" i="1"/>
  <c r="G40" i="1" s="1"/>
  <c r="H44" i="1" l="1"/>
  <c r="F44" i="1"/>
  <c r="G44" i="1"/>
  <c r="C45" i="1"/>
  <c r="A46" i="1"/>
  <c r="B45" i="1"/>
  <c r="D45" i="1"/>
  <c r="I44" i="1"/>
  <c r="J44" i="1" s="1"/>
  <c r="I42" i="1"/>
  <c r="J42" i="1" s="1"/>
  <c r="F40" i="1"/>
  <c r="I40" i="1" s="1"/>
  <c r="J40" i="1" s="1"/>
  <c r="H38" i="1"/>
  <c r="F36" i="1"/>
  <c r="I36" i="1" s="1"/>
  <c r="J36" i="1" s="1"/>
  <c r="I38" i="1"/>
  <c r="J38" i="1" s="1"/>
  <c r="E45" i="1" l="1"/>
  <c r="F45" i="1" s="1"/>
  <c r="H45" i="1"/>
  <c r="B46" i="1"/>
  <c r="D46" i="1"/>
  <c r="C46" i="1"/>
  <c r="A47" i="1"/>
  <c r="D20" i="1"/>
  <c r="D21" i="1"/>
  <c r="D22" i="1"/>
  <c r="D23" i="1"/>
  <c r="D24" i="1"/>
  <c r="D25" i="1"/>
  <c r="D26" i="1"/>
  <c r="D27" i="1"/>
  <c r="D28" i="1"/>
  <c r="D29" i="1"/>
  <c r="D19" i="1"/>
  <c r="C20" i="1"/>
  <c r="C21" i="1"/>
  <c r="C22" i="1"/>
  <c r="C23" i="1"/>
  <c r="C24" i="1"/>
  <c r="C25" i="1"/>
  <c r="C26" i="1"/>
  <c r="C27" i="1"/>
  <c r="C28" i="1"/>
  <c r="C29" i="1"/>
  <c r="C19" i="1"/>
  <c r="B20" i="1"/>
  <c r="E20" i="1" s="1"/>
  <c r="B21" i="1"/>
  <c r="B22" i="1"/>
  <c r="E22" i="1" s="1"/>
  <c r="B23" i="1"/>
  <c r="B24" i="1"/>
  <c r="E24" i="1" s="1"/>
  <c r="B25" i="1"/>
  <c r="B26" i="1"/>
  <c r="E26" i="1" s="1"/>
  <c r="B27" i="1"/>
  <c r="B28" i="1"/>
  <c r="E28" i="1" s="1"/>
  <c r="B29" i="1"/>
  <c r="B19" i="1"/>
  <c r="E19" i="1" s="1"/>
  <c r="B12" i="1"/>
  <c r="B13" i="1" s="1"/>
  <c r="G46" i="1" l="1"/>
  <c r="E46" i="1"/>
  <c r="F46" i="1"/>
  <c r="G45" i="1"/>
  <c r="A48" i="1"/>
  <c r="C47" i="1"/>
  <c r="B47" i="1"/>
  <c r="E47" i="1" s="1"/>
  <c r="F47" i="1" s="1"/>
  <c r="D47" i="1"/>
  <c r="H46" i="1"/>
  <c r="I45" i="1"/>
  <c r="J45" i="1" s="1"/>
  <c r="H19" i="1"/>
  <c r="H26" i="1"/>
  <c r="H22" i="1"/>
  <c r="G19" i="1"/>
  <c r="G28" i="1"/>
  <c r="G26" i="1"/>
  <c r="G24" i="1"/>
  <c r="G22" i="1"/>
  <c r="G20" i="1"/>
  <c r="H28" i="1"/>
  <c r="H24" i="1"/>
  <c r="H20" i="1"/>
  <c r="E29" i="1"/>
  <c r="F29" i="1" s="1"/>
  <c r="E27" i="1"/>
  <c r="G27" i="1" s="1"/>
  <c r="E25" i="1"/>
  <c r="F25" i="1" s="1"/>
  <c r="E23" i="1"/>
  <c r="F23" i="1" s="1"/>
  <c r="E21" i="1"/>
  <c r="F21" i="1" s="1"/>
  <c r="F19" i="1"/>
  <c r="I19" i="1" s="1"/>
  <c r="J19" i="1" s="1"/>
  <c r="F28" i="1"/>
  <c r="F26" i="1"/>
  <c r="I26" i="1" s="1"/>
  <c r="J26" i="1" s="1"/>
  <c r="F24" i="1"/>
  <c r="I24" i="1" s="1"/>
  <c r="J24" i="1" s="1"/>
  <c r="F22" i="1"/>
  <c r="I22" i="1" s="1"/>
  <c r="J22" i="1" s="1"/>
  <c r="F20" i="1"/>
  <c r="I20" i="1" s="1"/>
  <c r="J20" i="1" s="1"/>
  <c r="H21" i="1" l="1"/>
  <c r="H29" i="1"/>
  <c r="H47" i="1"/>
  <c r="I47" i="1" s="1"/>
  <c r="J47" i="1" s="1"/>
  <c r="G47" i="1"/>
  <c r="G25" i="1"/>
  <c r="H25" i="1"/>
  <c r="I25" i="1" s="1"/>
  <c r="J25" i="1" s="1"/>
  <c r="A49" i="1"/>
  <c r="B48" i="1"/>
  <c r="D48" i="1"/>
  <c r="C48" i="1"/>
  <c r="I46" i="1"/>
  <c r="J46" i="1" s="1"/>
  <c r="I28" i="1"/>
  <c r="J28" i="1" s="1"/>
  <c r="G21" i="1"/>
  <c r="I21" i="1" s="1"/>
  <c r="J21" i="1" s="1"/>
  <c r="G29" i="1"/>
  <c r="I29" i="1" s="1"/>
  <c r="J29" i="1" s="1"/>
  <c r="M37" i="1" s="1"/>
  <c r="H23" i="1"/>
  <c r="H27" i="1"/>
  <c r="G23" i="1"/>
  <c r="I23" i="1" s="1"/>
  <c r="J23" i="1" s="1"/>
  <c r="F27" i="1"/>
  <c r="I27" i="1" s="1"/>
  <c r="J27" i="1" s="1"/>
  <c r="C49" i="1" l="1"/>
  <c r="A50" i="1"/>
  <c r="B49" i="1"/>
  <c r="D49" i="1"/>
  <c r="K25" i="1"/>
  <c r="E48" i="1"/>
  <c r="H48" i="1" s="1"/>
  <c r="K21" i="1"/>
  <c r="K23" i="1"/>
  <c r="K29" i="1"/>
  <c r="K27" i="1"/>
  <c r="E49" i="1" l="1"/>
  <c r="F49" i="1" s="1"/>
  <c r="F48" i="1"/>
  <c r="I48" i="1" s="1"/>
  <c r="J48" i="1" s="1"/>
  <c r="G48" i="1"/>
  <c r="H49" i="1"/>
  <c r="B50" i="1"/>
  <c r="D50" i="1"/>
  <c r="A51" i="1"/>
  <c r="C50" i="1"/>
  <c r="K30" i="1"/>
  <c r="C51" i="1" l="1"/>
  <c r="B51" i="1"/>
  <c r="E51" i="1" s="1"/>
  <c r="F51" i="1" s="1"/>
  <c r="D51" i="1"/>
  <c r="H51" i="1" s="1"/>
  <c r="A52" i="1"/>
  <c r="E50" i="1"/>
  <c r="G50" i="1" s="1"/>
  <c r="G49" i="1"/>
  <c r="I49" i="1" s="1"/>
  <c r="J49" i="1" s="1"/>
  <c r="I51" i="1" l="1"/>
  <c r="J51" i="1" s="1"/>
  <c r="G51" i="1"/>
  <c r="H50" i="1"/>
  <c r="F50" i="1"/>
  <c r="A53" i="1"/>
  <c r="B52" i="1"/>
  <c r="D52" i="1"/>
  <c r="C52" i="1"/>
  <c r="E52" i="1" l="1"/>
  <c r="H52" i="1" s="1"/>
  <c r="I50" i="1"/>
  <c r="J50" i="1" s="1"/>
  <c r="C53" i="1"/>
  <c r="B53" i="1"/>
  <c r="E53" i="1" s="1"/>
  <c r="F53" i="1" s="1"/>
  <c r="D53" i="1"/>
  <c r="H53" i="1" l="1"/>
  <c r="I53" i="1" s="1"/>
  <c r="J53" i="1" s="1"/>
  <c r="G53" i="1"/>
  <c r="F52" i="1"/>
  <c r="I52" i="1" s="1"/>
  <c r="J52" i="1" s="1"/>
  <c r="G52" i="1"/>
</calcChain>
</file>

<file path=xl/sharedStrings.xml><?xml version="1.0" encoding="utf-8"?>
<sst xmlns="http://schemas.openxmlformats.org/spreadsheetml/2006/main" count="67" uniqueCount="35">
  <si>
    <t>Plug flow reactor</t>
  </si>
  <si>
    <t>Graphical method</t>
  </si>
  <si>
    <t>k2</t>
  </si>
  <si>
    <t>KE</t>
  </si>
  <si>
    <t>KH</t>
  </si>
  <si>
    <t>KA</t>
  </si>
  <si>
    <t>Gas phase hydrogenation of alkene E to alkane A</t>
  </si>
  <si>
    <t>T</t>
  </si>
  <si>
    <t>p</t>
  </si>
  <si>
    <t>c tot</t>
  </si>
  <si>
    <t>K</t>
  </si>
  <si>
    <t>Pa</t>
  </si>
  <si>
    <t>bar</t>
  </si>
  <si>
    <t>mol/m3</t>
  </si>
  <si>
    <t>nE,0</t>
  </si>
  <si>
    <t>nH2,0</t>
  </si>
  <si>
    <t>nA,0</t>
  </si>
  <si>
    <t>mol/s</t>
  </si>
  <si>
    <t>W</t>
  </si>
  <si>
    <t>XH2</t>
  </si>
  <si>
    <t>nE</t>
  </si>
  <si>
    <t>nH2</t>
  </si>
  <si>
    <t>nA</t>
  </si>
  <si>
    <t>ntot</t>
  </si>
  <si>
    <t>pE</t>
  </si>
  <si>
    <t>pH2</t>
  </si>
  <si>
    <t>pA</t>
  </si>
  <si>
    <t>r</t>
  </si>
  <si>
    <t>mol/bar1.5/kg/s</t>
  </si>
  <si>
    <t xml:space="preserve"> /bar</t>
  </si>
  <si>
    <t>nH2,0/r</t>
  </si>
  <si>
    <t>W (kg)</t>
  </si>
  <si>
    <t>nE (mol/s)</t>
  </si>
  <si>
    <t>p (Pa)</t>
  </si>
  <si>
    <t>Numerical method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</si>
</sst>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"/>
    <numFmt numFmtId="166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5" Type="http://schemas.openxmlformats.org/officeDocument/2006/relationships/worksheet" Target="work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60350687045656"/>
          <c:y val="3.4740652882956746E-2"/>
          <c:w val="0.79043367098074446"/>
          <c:h val="0.80974789002219083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Graphical!$A$36:$A$53</c:f>
              <c:numCache>
                <c:formatCode>General</c:formatCode>
                <c:ptCount val="18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0.75</c:v>
                </c:pt>
                <c:pt idx="9">
                  <c:v>0.8</c:v>
                </c:pt>
                <c:pt idx="10">
                  <c:v>0.82500000000000007</c:v>
                </c:pt>
                <c:pt idx="11">
                  <c:v>0.85000000000000009</c:v>
                </c:pt>
                <c:pt idx="12">
                  <c:v>0.87500000000000011</c:v>
                </c:pt>
                <c:pt idx="13">
                  <c:v>0.90000000000000013</c:v>
                </c:pt>
                <c:pt idx="14">
                  <c:v>0.91250000000000009</c:v>
                </c:pt>
                <c:pt idx="15">
                  <c:v>0.92500000000000004</c:v>
                </c:pt>
                <c:pt idx="16">
                  <c:v>0.9375</c:v>
                </c:pt>
                <c:pt idx="17">
                  <c:v>0.95</c:v>
                </c:pt>
              </c:numCache>
            </c:numRef>
          </c:xVal>
          <c:yVal>
            <c:numRef>
              <c:f>Graphical!$J$36:$J$53</c:f>
              <c:numCache>
                <c:formatCode>0.0</c:formatCode>
                <c:ptCount val="18"/>
                <c:pt idx="0">
                  <c:v>562.24006072218197</c:v>
                </c:pt>
                <c:pt idx="1">
                  <c:v>588.66841965255162</c:v>
                </c:pt>
                <c:pt idx="2">
                  <c:v>619.90109928052311</c:v>
                </c:pt>
                <c:pt idx="3">
                  <c:v>657.59264130192059</c:v>
                </c:pt>
                <c:pt idx="4">
                  <c:v>704.32647417556166</c:v>
                </c:pt>
                <c:pt idx="5">
                  <c:v>764.41553310376742</c:v>
                </c:pt>
                <c:pt idx="6">
                  <c:v>845.74882734104426</c:v>
                </c:pt>
                <c:pt idx="7">
                  <c:v>964.8102337728626</c:v>
                </c:pt>
                <c:pt idx="8">
                  <c:v>1049.5627071073159</c:v>
                </c:pt>
                <c:pt idx="9">
                  <c:v>1164.3086229757605</c:v>
                </c:pt>
                <c:pt idx="10">
                  <c:v>1239.3192287346501</c:v>
                </c:pt>
                <c:pt idx="11">
                  <c:v>1332.3464871153269</c:v>
                </c:pt>
                <c:pt idx="12">
                  <c:v>1452.0040926834904</c:v>
                </c:pt>
                <c:pt idx="13">
                  <c:v>1614.0530776353162</c:v>
                </c:pt>
                <c:pt idx="14">
                  <c:v>1720.0092567524543</c:v>
                </c:pt>
                <c:pt idx="15">
                  <c:v>1851.4354032507558</c:v>
                </c:pt>
                <c:pt idx="16">
                  <c:v>2020.5113198977801</c:v>
                </c:pt>
                <c:pt idx="17">
                  <c:v>2249.5237987121718</c:v>
                </c:pt>
              </c:numCache>
            </c:numRef>
          </c:yVal>
          <c:smooth val="1"/>
        </c:ser>
        <c:ser>
          <c:idx val="1"/>
          <c:order val="1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Graphical!$L$36:$L$37</c:f>
              <c:numCache>
                <c:formatCode>General</c:formatCode>
                <c:ptCount val="2"/>
                <c:pt idx="0">
                  <c:v>0.95</c:v>
                </c:pt>
                <c:pt idx="1">
                  <c:v>0.95</c:v>
                </c:pt>
              </c:numCache>
            </c:numRef>
          </c:xVal>
          <c:yVal>
            <c:numRef>
              <c:f>Graphical!$M$36:$M$37</c:f>
              <c:numCache>
                <c:formatCode>0.0</c:formatCode>
                <c:ptCount val="2"/>
                <c:pt idx="0" formatCode="General">
                  <c:v>0</c:v>
                </c:pt>
                <c:pt idx="1">
                  <c:v>2249.5237987121718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228800"/>
        <c:axId val="153247744"/>
      </c:scatterChart>
      <c:valAx>
        <c:axId val="153228800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i="1"/>
                  <a:t>X</a:t>
                </a:r>
                <a:r>
                  <a:rPr lang="en-US" sz="2000" baseline="-25000"/>
                  <a:t>H</a:t>
                </a:r>
                <a:r>
                  <a:rPr lang="en-US" sz="1600" baseline="-40000"/>
                  <a:t>2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3247744"/>
        <c:crosses val="autoZero"/>
        <c:crossBetween val="midCat"/>
      </c:valAx>
      <c:valAx>
        <c:axId val="1532477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i="1"/>
                  <a:t>n</a:t>
                </a:r>
                <a:r>
                  <a:rPr lang="en-US" sz="2000" baseline="-25000"/>
                  <a:t>H</a:t>
                </a:r>
                <a:r>
                  <a:rPr lang="en-US" sz="1600" baseline="-40000"/>
                  <a:t>2</a:t>
                </a:r>
                <a:r>
                  <a:rPr lang="en-US" sz="2000" baseline="-25000"/>
                  <a:t>,0</a:t>
                </a:r>
                <a:r>
                  <a:rPr lang="en-US" sz="2000"/>
                  <a:t>/(</a:t>
                </a:r>
                <a:r>
                  <a:rPr lang="en-US" sz="2000">
                    <a:latin typeface="Symbol" pitchFamily="18" charset="2"/>
                  </a:rPr>
                  <a:t>-</a:t>
                </a:r>
                <a:r>
                  <a:rPr lang="en-US" sz="2000" i="1"/>
                  <a:t>r</a:t>
                </a:r>
                <a:r>
                  <a:rPr lang="en-US" sz="2000" baseline="-25000"/>
                  <a:t>H</a:t>
                </a:r>
                <a:r>
                  <a:rPr lang="en-US" sz="1600" baseline="-40000"/>
                  <a:t>2</a:t>
                </a:r>
                <a:r>
                  <a:rPr lang="en-US" sz="2000"/>
                  <a:t>) (kg)</a:t>
                </a:r>
              </a:p>
            </c:rich>
          </c:tx>
          <c:layout>
            <c:manualLayout>
              <c:xMode val="edge"/>
              <c:yMode val="edge"/>
              <c:x val="2.0503431903178597E-2"/>
              <c:y val="0.30851546999118834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3228800"/>
        <c:crosses val="autoZero"/>
        <c:crossBetween val="midCat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1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Numerical!$A$20:$A$125</c:f>
              <c:numCache>
                <c:formatCode>General</c:formatCode>
                <c:ptCount val="10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</c:numCache>
            </c:numRef>
          </c:xVal>
          <c:yVal>
            <c:numRef>
              <c:f>Numerical!$C$20:$C$125</c:f>
              <c:numCache>
                <c:formatCode>General</c:formatCode>
                <c:ptCount val="106"/>
                <c:pt idx="0">
                  <c:v>10</c:v>
                </c:pt>
                <c:pt idx="1">
                  <c:v>9.8230862446268201</c:v>
                </c:pt>
                <c:pt idx="2">
                  <c:v>9.64806121446974</c:v>
                </c:pt>
                <c:pt idx="3">
                  <c:v>9.4749193255567992</c:v>
                </c:pt>
                <c:pt idx="4">
                  <c:v>9.30365495226817</c:v>
                </c:pt>
                <c:pt idx="5">
                  <c:v>9.1342624113903206</c:v>
                </c:pt>
                <c:pt idx="6">
                  <c:v>8.9667359970900993</c:v>
                </c:pt>
                <c:pt idx="7">
                  <c:v>8.8010699722102093</c:v>
                </c:pt>
                <c:pt idx="8">
                  <c:v>8.6372585499925201</c:v>
                </c:pt>
                <c:pt idx="9">
                  <c:v>8.4752958940781493</c:v>
                </c:pt>
                <c:pt idx="10">
                  <c:v>8.3151761185073898</c:v>
                </c:pt>
                <c:pt idx="11">
                  <c:v>8.15689328771977</c:v>
                </c:pt>
                <c:pt idx="12">
                  <c:v>8.0004414165540094</c:v>
                </c:pt>
                <c:pt idx="13">
                  <c:v>7.8458144702480599</c:v>
                </c:pt>
                <c:pt idx="14">
                  <c:v>7.6930063644390501</c:v>
                </c:pt>
                <c:pt idx="15">
                  <c:v>7.5420109603800602</c:v>
                </c:pt>
                <c:pt idx="16">
                  <c:v>7.3928220922059804</c:v>
                </c:pt>
                <c:pt idx="17">
                  <c:v>7.2454335533137098</c:v>
                </c:pt>
                <c:pt idx="18">
                  <c:v>7.09983907740716</c:v>
                </c:pt>
                <c:pt idx="19">
                  <c:v>6.9560323384967804</c:v>
                </c:pt>
                <c:pt idx="20">
                  <c:v>6.8140069508996204</c:v>
                </c:pt>
                <c:pt idx="21">
                  <c:v>6.6737564692392803</c:v>
                </c:pt>
                <c:pt idx="22">
                  <c:v>6.5352743884459299</c:v>
                </c:pt>
                <c:pt idx="23">
                  <c:v>6.3985541437563302</c:v>
                </c:pt>
                <c:pt idx="24">
                  <c:v>6.26358911071378</c:v>
                </c:pt>
                <c:pt idx="25">
                  <c:v>6.1303725994953702</c:v>
                </c:pt>
                <c:pt idx="26">
                  <c:v>5.9988978837452596</c:v>
                </c:pt>
                <c:pt idx="27">
                  <c:v>5.8691581943525497</c:v>
                </c:pt>
                <c:pt idx="28">
                  <c:v>5.7411466900991597</c:v>
                </c:pt>
                <c:pt idx="29">
                  <c:v>5.6148564574869697</c:v>
                </c:pt>
                <c:pt idx="30">
                  <c:v>5.4902805107379402</c:v>
                </c:pt>
                <c:pt idx="31">
                  <c:v>5.3674117917940096</c:v>
                </c:pt>
                <c:pt idx="32">
                  <c:v>5.2462431703171397</c:v>
                </c:pt>
                <c:pt idx="33">
                  <c:v>5.1267674436893396</c:v>
                </c:pt>
                <c:pt idx="34">
                  <c:v>5.0089773370126203</c:v>
                </c:pt>
                <c:pt idx="35">
                  <c:v>4.8928654969366203</c:v>
                </c:pt>
                <c:pt idx="36">
                  <c:v>4.7784245212979304</c:v>
                </c:pt>
                <c:pt idx="37">
                  <c:v>4.6656469641026703</c:v>
                </c:pt>
                <c:pt idx="38">
                  <c:v>4.5545252927186199</c:v>
                </c:pt>
                <c:pt idx="39">
                  <c:v>4.4450518870065698</c:v>
                </c:pt>
                <c:pt idx="40">
                  <c:v>4.3372190393202903</c:v>
                </c:pt>
                <c:pt idx="41">
                  <c:v>4.2310189545065198</c:v>
                </c:pt>
                <c:pt idx="42">
                  <c:v>4.1264437499050102</c:v>
                </c:pt>
                <c:pt idx="43">
                  <c:v>4.0234854553484896</c:v>
                </c:pt>
                <c:pt idx="44">
                  <c:v>3.9221360131626901</c:v>
                </c:pt>
                <c:pt idx="45">
                  <c:v>3.8223872718818299</c:v>
                </c:pt>
                <c:pt idx="46">
                  <c:v>3.7242310161741599</c:v>
                </c:pt>
                <c:pt idx="47">
                  <c:v>3.6276589878058401</c:v>
                </c:pt>
                <c:pt idx="48">
                  <c:v>3.5326628257077299</c:v>
                </c:pt>
                <c:pt idx="49">
                  <c:v>3.4392340634412402</c:v>
                </c:pt>
                <c:pt idx="50">
                  <c:v>3.3473641291983798</c:v>
                </c:pt>
                <c:pt idx="51">
                  <c:v>3.25704434580175</c:v>
                </c:pt>
                <c:pt idx="52">
                  <c:v>3.16826593070452</c:v>
                </c:pt>
                <c:pt idx="53">
                  <c:v>3.0810199959904701</c:v>
                </c:pt>
                <c:pt idx="54">
                  <c:v>2.9952975483739199</c:v>
                </c:pt>
                <c:pt idx="55">
                  <c:v>2.9110894831513501</c:v>
                </c:pt>
                <c:pt idx="56">
                  <c:v>2.8283866141363698</c:v>
                </c:pt>
                <c:pt idx="57">
                  <c:v>2.74717971706397</c:v>
                </c:pt>
                <c:pt idx="58">
                  <c:v>2.6674594479353999</c:v>
                </c:pt>
                <c:pt idx="59">
                  <c:v>2.5892163371082</c:v>
                </c:pt>
                <c:pt idx="60">
                  <c:v>2.5124407892962202</c:v>
                </c:pt>
                <c:pt idx="61">
                  <c:v>2.4371230835696198</c:v>
                </c:pt>
                <c:pt idx="62">
                  <c:v>2.36325337335487</c:v>
                </c:pt>
                <c:pt idx="63">
                  <c:v>2.2908216864347102</c:v>
                </c:pt>
                <c:pt idx="64">
                  <c:v>2.2198179249482402</c:v>
                </c:pt>
                <c:pt idx="65">
                  <c:v>2.1502318598708401</c:v>
                </c:pt>
                <c:pt idx="66">
                  <c:v>2.0820531607312098</c:v>
                </c:pt>
                <c:pt idx="67">
                  <c:v>2.0152714708402302</c:v>
                </c:pt>
                <c:pt idx="68">
                  <c:v>1.9498762980164399</c:v>
                </c:pt>
                <c:pt idx="69">
                  <c:v>1.88585700228786</c:v>
                </c:pt>
                <c:pt idx="70">
                  <c:v>1.8232027958919499</c:v>
                </c:pt>
                <c:pt idx="71">
                  <c:v>1.76190274327564</c:v>
                </c:pt>
                <c:pt idx="72">
                  <c:v>1.7019457610953399</c:v>
                </c:pt>
                <c:pt idx="73">
                  <c:v>1.64332061821691</c:v>
                </c:pt>
                <c:pt idx="74">
                  <c:v>1.58601593571566</c:v>
                </c:pt>
                <c:pt idx="75">
                  <c:v>1.53002018300694</c:v>
                </c:pt>
                <c:pt idx="76">
                  <c:v>1.47532171162906</c:v>
                </c:pt>
                <c:pt idx="77">
                  <c:v>1.4219088617228299</c:v>
                </c:pt>
                <c:pt idx="78">
                  <c:v>1.3697698250441801</c:v>
                </c:pt>
                <c:pt idx="79">
                  <c:v>1.3188926232456499</c:v>
                </c:pt>
                <c:pt idx="80">
                  <c:v>1.2692651078763399</c:v>
                </c:pt>
                <c:pt idx="81">
                  <c:v>1.22087496038194</c:v>
                </c:pt>
                <c:pt idx="82">
                  <c:v>1.1737096921047501</c:v>
                </c:pt>
                <c:pt idx="83">
                  <c:v>1.12775664428365</c:v>
                </c:pt>
                <c:pt idx="84">
                  <c:v>1.0830029880540799</c:v>
                </c:pt>
                <c:pt idx="85">
                  <c:v>1.0394357279956701</c:v>
                </c:pt>
                <c:pt idx="86">
                  <c:v>0.99704180004918397</c:v>
                </c:pt>
                <c:pt idx="87">
                  <c:v>0.95580807637852905</c:v>
                </c:pt>
                <c:pt idx="88">
                  <c:v>0.91572125035278695</c:v>
                </c:pt>
                <c:pt idx="89">
                  <c:v>0.87676783012328796</c:v>
                </c:pt>
                <c:pt idx="90">
                  <c:v>0.83893413862361799</c:v>
                </c:pt>
                <c:pt idx="91">
                  <c:v>0.80220631356961303</c:v>
                </c:pt>
                <c:pt idx="92">
                  <c:v>0.76657030745935995</c:v>
                </c:pt>
                <c:pt idx="93">
                  <c:v>0.73201188757320002</c:v>
                </c:pt>
                <c:pt idx="94">
                  <c:v>0.69851665388088002</c:v>
                </c:pt>
                <c:pt idx="95">
                  <c:v>0.66607016600354596</c:v>
                </c:pt>
                <c:pt idx="96">
                  <c:v>0.634657863036588</c:v>
                </c:pt>
                <c:pt idx="97">
                  <c:v>0.604264991480155</c:v>
                </c:pt>
                <c:pt idx="98">
                  <c:v>0.57487660478826696</c:v>
                </c:pt>
                <c:pt idx="99">
                  <c:v>0.54647756336882003</c:v>
                </c:pt>
                <c:pt idx="100">
                  <c:v>0.51905253458358303</c:v>
                </c:pt>
                <c:pt idx="101">
                  <c:v>0.49258599274819898</c:v>
                </c:pt>
              </c:numCache>
            </c:numRef>
          </c:yVal>
          <c:smooth val="1"/>
        </c:ser>
        <c:ser>
          <c:idx val="2"/>
          <c:order val="2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Numerical!$A$20:$A$125</c:f>
              <c:numCache>
                <c:formatCode>General</c:formatCode>
                <c:ptCount val="10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</c:numCache>
            </c:numRef>
          </c:xVal>
          <c:yVal>
            <c:numRef>
              <c:f>Numerical!$D$20:$D$125</c:f>
              <c:numCache>
                <c:formatCode>General</c:formatCode>
                <c:ptCount val="106"/>
                <c:pt idx="0">
                  <c:v>0</c:v>
                </c:pt>
                <c:pt idx="1">
                  <c:v>0.17691375537318499</c:v>
                </c:pt>
                <c:pt idx="2">
                  <c:v>0.35193878553025798</c:v>
                </c:pt>
                <c:pt idx="3">
                  <c:v>0.52508067444320095</c:v>
                </c:pt>
                <c:pt idx="4">
                  <c:v>0.69634504773183004</c:v>
                </c:pt>
                <c:pt idx="5">
                  <c:v>0.86573758860968497</c:v>
                </c:pt>
                <c:pt idx="6">
                  <c:v>1.0332640029099001</c:v>
                </c:pt>
                <c:pt idx="7">
                  <c:v>1.1989300277897901</c:v>
                </c:pt>
                <c:pt idx="8">
                  <c:v>1.3627414500074799</c:v>
                </c:pt>
                <c:pt idx="9">
                  <c:v>1.52470410592185</c:v>
                </c:pt>
                <c:pt idx="10">
                  <c:v>1.68482388149261</c:v>
                </c:pt>
                <c:pt idx="11">
                  <c:v>1.84310671228023</c:v>
                </c:pt>
                <c:pt idx="12">
                  <c:v>1.9995585834459899</c:v>
                </c:pt>
                <c:pt idx="13">
                  <c:v>2.1541855297519499</c:v>
                </c:pt>
                <c:pt idx="14">
                  <c:v>2.3069936355609499</c:v>
                </c:pt>
                <c:pt idx="15">
                  <c:v>2.4579890396199402</c:v>
                </c:pt>
                <c:pt idx="16">
                  <c:v>2.6071779077940298</c:v>
                </c:pt>
                <c:pt idx="17">
                  <c:v>2.7545664466862898</c:v>
                </c:pt>
                <c:pt idx="18">
                  <c:v>2.9001609225928502</c:v>
                </c:pt>
                <c:pt idx="19">
                  <c:v>3.0439676615032201</c:v>
                </c:pt>
                <c:pt idx="20">
                  <c:v>3.1859930491003801</c:v>
                </c:pt>
                <c:pt idx="21">
                  <c:v>3.3262435307607201</c:v>
                </c:pt>
                <c:pt idx="22">
                  <c:v>3.4647256115540701</c:v>
                </c:pt>
                <c:pt idx="23">
                  <c:v>3.6014458562436702</c:v>
                </c:pt>
                <c:pt idx="24">
                  <c:v>3.73641088928622</c:v>
                </c:pt>
                <c:pt idx="25">
                  <c:v>3.8696274005046298</c:v>
                </c:pt>
                <c:pt idx="26">
                  <c:v>4.0011021162547404</c:v>
                </c:pt>
                <c:pt idx="27">
                  <c:v>4.1308418056474503</c:v>
                </c:pt>
                <c:pt idx="28">
                  <c:v>4.2588533099008403</c:v>
                </c:pt>
                <c:pt idx="29">
                  <c:v>4.3851435425130303</c:v>
                </c:pt>
                <c:pt idx="30">
                  <c:v>4.5097194892620598</c:v>
                </c:pt>
                <c:pt idx="31">
                  <c:v>4.6325882082059904</c:v>
                </c:pt>
                <c:pt idx="32">
                  <c:v>4.7537568296828603</c:v>
                </c:pt>
                <c:pt idx="33">
                  <c:v>4.8732325563106604</c:v>
                </c:pt>
                <c:pt idx="34">
                  <c:v>4.9910226629873797</c:v>
                </c:pt>
                <c:pt idx="35">
                  <c:v>5.1071345030633797</c:v>
                </c:pt>
                <c:pt idx="36">
                  <c:v>5.2215754787020696</c:v>
                </c:pt>
                <c:pt idx="37">
                  <c:v>5.3343530358973297</c:v>
                </c:pt>
                <c:pt idx="38">
                  <c:v>5.4454747072813801</c:v>
                </c:pt>
                <c:pt idx="39">
                  <c:v>5.5549481129934302</c:v>
                </c:pt>
                <c:pt idx="40">
                  <c:v>5.6627809606797097</c:v>
                </c:pt>
                <c:pt idx="41">
                  <c:v>5.7689810454934802</c:v>
                </c:pt>
                <c:pt idx="42">
                  <c:v>5.8735562500949898</c:v>
                </c:pt>
                <c:pt idx="43">
                  <c:v>5.9765145446515104</c:v>
                </c:pt>
                <c:pt idx="44">
                  <c:v>6.0778639868373103</c:v>
                </c:pt>
                <c:pt idx="45">
                  <c:v>6.1776127281181701</c:v>
                </c:pt>
                <c:pt idx="46">
                  <c:v>6.2757689838258397</c:v>
                </c:pt>
                <c:pt idx="47">
                  <c:v>6.3723410121941599</c:v>
                </c:pt>
                <c:pt idx="48">
                  <c:v>6.4673371742922701</c:v>
                </c:pt>
                <c:pt idx="49">
                  <c:v>6.5607659365587603</c:v>
                </c:pt>
                <c:pt idx="50">
                  <c:v>6.6526358708016202</c:v>
                </c:pt>
                <c:pt idx="51">
                  <c:v>6.7429556541982496</c:v>
                </c:pt>
                <c:pt idx="52">
                  <c:v>6.8317340692954804</c:v>
                </c:pt>
                <c:pt idx="53">
                  <c:v>6.9189800040095299</c:v>
                </c:pt>
                <c:pt idx="54">
                  <c:v>7.0047024516260796</c:v>
                </c:pt>
                <c:pt idx="55">
                  <c:v>7.0889105168486504</c:v>
                </c:pt>
                <c:pt idx="56">
                  <c:v>7.1716133858636297</c:v>
                </c:pt>
                <c:pt idx="57">
                  <c:v>7.25282028293603</c:v>
                </c:pt>
                <c:pt idx="58">
                  <c:v>7.3325405520646001</c:v>
                </c:pt>
                <c:pt idx="59">
                  <c:v>7.4107836628917996</c:v>
                </c:pt>
                <c:pt idx="60">
                  <c:v>7.4875592107037798</c:v>
                </c:pt>
                <c:pt idx="61">
                  <c:v>7.5628769164303797</c:v>
                </c:pt>
                <c:pt idx="62">
                  <c:v>7.63674662664513</c:v>
                </c:pt>
                <c:pt idx="63">
                  <c:v>7.7091783135652898</c:v>
                </c:pt>
                <c:pt idx="64">
                  <c:v>7.7801820750517603</c:v>
                </c:pt>
                <c:pt idx="65">
                  <c:v>7.8497681401291599</c:v>
                </c:pt>
                <c:pt idx="66">
                  <c:v>7.9179468392687902</c:v>
                </c:pt>
                <c:pt idx="67">
                  <c:v>7.9847285291597698</c:v>
                </c:pt>
                <c:pt idx="68">
                  <c:v>8.0501237019835603</c:v>
                </c:pt>
                <c:pt idx="69">
                  <c:v>8.1141429977121398</c:v>
                </c:pt>
                <c:pt idx="70">
                  <c:v>8.1767972041080501</c:v>
                </c:pt>
                <c:pt idx="71">
                  <c:v>8.2380972567243607</c:v>
                </c:pt>
                <c:pt idx="72">
                  <c:v>8.2980542389046601</c:v>
                </c:pt>
                <c:pt idx="73">
                  <c:v>8.3566793817830902</c:v>
                </c:pt>
                <c:pt idx="74">
                  <c:v>8.4139840642843406</c:v>
                </c:pt>
                <c:pt idx="75">
                  <c:v>8.4699798169930602</c:v>
                </c:pt>
                <c:pt idx="76">
                  <c:v>8.5246782883709393</c:v>
                </c:pt>
                <c:pt idx="77">
                  <c:v>8.5780911382771698</c:v>
                </c:pt>
                <c:pt idx="78">
                  <c:v>8.6302301749558197</c:v>
                </c:pt>
                <c:pt idx="79">
                  <c:v>8.6811073767543494</c:v>
                </c:pt>
                <c:pt idx="80">
                  <c:v>8.7307348921236692</c:v>
                </c:pt>
                <c:pt idx="81">
                  <c:v>8.7791250396180605</c:v>
                </c:pt>
                <c:pt idx="82">
                  <c:v>8.8262903078952508</c:v>
                </c:pt>
                <c:pt idx="83">
                  <c:v>8.8722433557163605</c:v>
                </c:pt>
                <c:pt idx="84">
                  <c:v>8.9169970119459201</c:v>
                </c:pt>
                <c:pt idx="85">
                  <c:v>8.9605642720043299</c:v>
                </c:pt>
                <c:pt idx="86">
                  <c:v>9.0029581999508199</c:v>
                </c:pt>
                <c:pt idx="87">
                  <c:v>9.0441919236214705</c:v>
                </c:pt>
                <c:pt idx="88">
                  <c:v>9.0842787496472095</c:v>
                </c:pt>
                <c:pt idx="89">
                  <c:v>9.1232321698767098</c:v>
                </c:pt>
                <c:pt idx="90">
                  <c:v>9.1610658613763807</c:v>
                </c:pt>
                <c:pt idx="91">
                  <c:v>9.1977936864303906</c:v>
                </c:pt>
                <c:pt idx="92">
                  <c:v>9.2334296925406392</c:v>
                </c:pt>
                <c:pt idx="93">
                  <c:v>9.2679881124267993</c:v>
                </c:pt>
                <c:pt idx="94">
                  <c:v>9.3014833461191202</c:v>
                </c:pt>
                <c:pt idx="95">
                  <c:v>9.3339298339964607</c:v>
                </c:pt>
                <c:pt idx="96">
                  <c:v>9.3653421369634096</c:v>
                </c:pt>
                <c:pt idx="97">
                  <c:v>9.3957350085198499</c:v>
                </c:pt>
                <c:pt idx="98">
                  <c:v>9.4251233952117293</c:v>
                </c:pt>
                <c:pt idx="99">
                  <c:v>9.4535224366311805</c:v>
                </c:pt>
                <c:pt idx="100">
                  <c:v>9.4809474654164205</c:v>
                </c:pt>
                <c:pt idx="101">
                  <c:v>9.5074140072517999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841664"/>
        <c:axId val="155843584"/>
      </c:scatterChart>
      <c:scatterChart>
        <c:scatterStyle val="smooth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Numerical!$A$20:$A$125</c:f>
              <c:numCache>
                <c:formatCode>General</c:formatCode>
                <c:ptCount val="10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</c:numCache>
            </c:numRef>
          </c:xVal>
          <c:yVal>
            <c:numRef>
              <c:f>Numerical!$B$20:$B$125</c:f>
              <c:numCache>
                <c:formatCode>General</c:formatCode>
                <c:ptCount val="106"/>
                <c:pt idx="0">
                  <c:v>70</c:v>
                </c:pt>
                <c:pt idx="1">
                  <c:v>69.823086244626793</c:v>
                </c:pt>
                <c:pt idx="2">
                  <c:v>69.648061214469706</c:v>
                </c:pt>
                <c:pt idx="3">
                  <c:v>69.474919325556797</c:v>
                </c:pt>
                <c:pt idx="4">
                  <c:v>69.303654952268204</c:v>
                </c:pt>
                <c:pt idx="5">
                  <c:v>69.134262411390296</c:v>
                </c:pt>
                <c:pt idx="6">
                  <c:v>68.966735997090097</c:v>
                </c:pt>
                <c:pt idx="7">
                  <c:v>68.8010699722102</c:v>
                </c:pt>
                <c:pt idx="8">
                  <c:v>68.637258549992495</c:v>
                </c:pt>
                <c:pt idx="9">
                  <c:v>68.475295894078101</c:v>
                </c:pt>
                <c:pt idx="10">
                  <c:v>68.315176118507395</c:v>
                </c:pt>
                <c:pt idx="11">
                  <c:v>68.156893287719797</c:v>
                </c:pt>
                <c:pt idx="12">
                  <c:v>68.000441416553997</c:v>
                </c:pt>
                <c:pt idx="13">
                  <c:v>67.845814470248101</c:v>
                </c:pt>
                <c:pt idx="14">
                  <c:v>67.693006364439</c:v>
                </c:pt>
                <c:pt idx="15">
                  <c:v>67.542010960380097</c:v>
                </c:pt>
                <c:pt idx="16">
                  <c:v>67.392822092206004</c:v>
                </c:pt>
                <c:pt idx="17">
                  <c:v>67.245433553313703</c:v>
                </c:pt>
                <c:pt idx="18">
                  <c:v>67.099839077407196</c:v>
                </c:pt>
                <c:pt idx="19">
                  <c:v>66.956032338496797</c:v>
                </c:pt>
                <c:pt idx="20">
                  <c:v>66.814006950899596</c:v>
                </c:pt>
                <c:pt idx="21">
                  <c:v>66.673756469239294</c:v>
                </c:pt>
                <c:pt idx="22">
                  <c:v>66.535274388445899</c:v>
                </c:pt>
                <c:pt idx="23">
                  <c:v>66.3985541437563</c:v>
                </c:pt>
                <c:pt idx="24">
                  <c:v>66.263589110713795</c:v>
                </c:pt>
                <c:pt idx="25">
                  <c:v>66.130372599495402</c:v>
                </c:pt>
                <c:pt idx="26">
                  <c:v>65.9988978837453</c:v>
                </c:pt>
                <c:pt idx="27">
                  <c:v>65.869158194352593</c:v>
                </c:pt>
                <c:pt idx="28">
                  <c:v>65.7411466900992</c:v>
                </c:pt>
                <c:pt idx="29">
                  <c:v>65.614856457486994</c:v>
                </c:pt>
                <c:pt idx="30">
                  <c:v>65.490280510737904</c:v>
                </c:pt>
                <c:pt idx="31">
                  <c:v>65.367411791793998</c:v>
                </c:pt>
                <c:pt idx="32">
                  <c:v>65.246243170317101</c:v>
                </c:pt>
                <c:pt idx="33">
                  <c:v>65.126767443689303</c:v>
                </c:pt>
                <c:pt idx="34">
                  <c:v>65.008977337012595</c:v>
                </c:pt>
                <c:pt idx="35">
                  <c:v>64.892865496936594</c:v>
                </c:pt>
                <c:pt idx="36">
                  <c:v>64.778424521297893</c:v>
                </c:pt>
                <c:pt idx="37">
                  <c:v>64.665646964102706</c:v>
                </c:pt>
                <c:pt idx="38">
                  <c:v>64.554525292718594</c:v>
                </c:pt>
                <c:pt idx="39">
                  <c:v>64.445051887006599</c:v>
                </c:pt>
                <c:pt idx="40">
                  <c:v>64.337219039320303</c:v>
                </c:pt>
                <c:pt idx="41">
                  <c:v>64.231018954506496</c:v>
                </c:pt>
                <c:pt idx="42">
                  <c:v>64.126443749904993</c:v>
                </c:pt>
                <c:pt idx="43">
                  <c:v>64.023485455348506</c:v>
                </c:pt>
                <c:pt idx="44">
                  <c:v>63.922136013162699</c:v>
                </c:pt>
                <c:pt idx="45">
                  <c:v>63.822387271881801</c:v>
                </c:pt>
                <c:pt idx="46">
                  <c:v>63.724231016174201</c:v>
                </c:pt>
                <c:pt idx="47">
                  <c:v>63.627658987805802</c:v>
                </c:pt>
                <c:pt idx="48">
                  <c:v>63.532662825707703</c:v>
                </c:pt>
                <c:pt idx="49">
                  <c:v>63.439234063441198</c:v>
                </c:pt>
                <c:pt idx="50">
                  <c:v>63.347364129198397</c:v>
                </c:pt>
                <c:pt idx="51">
                  <c:v>63.257044345801702</c:v>
                </c:pt>
                <c:pt idx="52">
                  <c:v>63.1682659307045</c:v>
                </c:pt>
                <c:pt idx="53">
                  <c:v>63.081019995990502</c:v>
                </c:pt>
                <c:pt idx="54">
                  <c:v>62.995297548373898</c:v>
                </c:pt>
                <c:pt idx="55">
                  <c:v>62.9110894831514</c:v>
                </c:pt>
                <c:pt idx="56">
                  <c:v>62.828386614136399</c:v>
                </c:pt>
                <c:pt idx="57">
                  <c:v>62.747179717064</c:v>
                </c:pt>
                <c:pt idx="58">
                  <c:v>62.6674594479354</c:v>
                </c:pt>
                <c:pt idx="59">
                  <c:v>62.589216337108198</c:v>
                </c:pt>
                <c:pt idx="60">
                  <c:v>62.5124407892962</c:v>
                </c:pt>
                <c:pt idx="61">
                  <c:v>62.437123083569602</c:v>
                </c:pt>
                <c:pt idx="62">
                  <c:v>62.363253373354901</c:v>
                </c:pt>
                <c:pt idx="63">
                  <c:v>62.290821686434697</c:v>
                </c:pt>
                <c:pt idx="64">
                  <c:v>62.219817924948202</c:v>
                </c:pt>
                <c:pt idx="65">
                  <c:v>62.1502318598708</c:v>
                </c:pt>
                <c:pt idx="66">
                  <c:v>62.082053160731199</c:v>
                </c:pt>
                <c:pt idx="67">
                  <c:v>62.015271470840197</c:v>
                </c:pt>
                <c:pt idx="68">
                  <c:v>61.949876298016399</c:v>
                </c:pt>
                <c:pt idx="69">
                  <c:v>61.885857002287899</c:v>
                </c:pt>
                <c:pt idx="70">
                  <c:v>61.823202795891902</c:v>
                </c:pt>
                <c:pt idx="71">
                  <c:v>61.761902743275598</c:v>
                </c:pt>
                <c:pt idx="72">
                  <c:v>61.701945761095303</c:v>
                </c:pt>
                <c:pt idx="73">
                  <c:v>61.643320618216897</c:v>
                </c:pt>
                <c:pt idx="74">
                  <c:v>61.5860159357157</c:v>
                </c:pt>
                <c:pt idx="75">
                  <c:v>61.530020183006897</c:v>
                </c:pt>
                <c:pt idx="76">
                  <c:v>61.4753217116291</c:v>
                </c:pt>
                <c:pt idx="77">
                  <c:v>61.421908861722798</c:v>
                </c:pt>
                <c:pt idx="78">
                  <c:v>61.369769825044202</c:v>
                </c:pt>
                <c:pt idx="79">
                  <c:v>61.318892623245603</c:v>
                </c:pt>
                <c:pt idx="80">
                  <c:v>61.269265107876301</c:v>
                </c:pt>
                <c:pt idx="81">
                  <c:v>61.220874960381899</c:v>
                </c:pt>
                <c:pt idx="82">
                  <c:v>61.173709692104801</c:v>
                </c:pt>
                <c:pt idx="83">
                  <c:v>61.1277566442836</c:v>
                </c:pt>
                <c:pt idx="84">
                  <c:v>61.083002988054098</c:v>
                </c:pt>
                <c:pt idx="85">
                  <c:v>61.039435727995702</c:v>
                </c:pt>
                <c:pt idx="86">
                  <c:v>60.997041800049203</c:v>
                </c:pt>
                <c:pt idx="87">
                  <c:v>60.955808076378503</c:v>
                </c:pt>
                <c:pt idx="88">
                  <c:v>60.915721250352803</c:v>
                </c:pt>
                <c:pt idx="89">
                  <c:v>60.876767830123299</c:v>
                </c:pt>
                <c:pt idx="90">
                  <c:v>60.8389341386236</c:v>
                </c:pt>
                <c:pt idx="91">
                  <c:v>60.802206313569599</c:v>
                </c:pt>
                <c:pt idx="92">
                  <c:v>60.766570307459403</c:v>
                </c:pt>
                <c:pt idx="93">
                  <c:v>60.732011887573201</c:v>
                </c:pt>
                <c:pt idx="94">
                  <c:v>60.698516653880901</c:v>
                </c:pt>
                <c:pt idx="95">
                  <c:v>60.6660701660036</c:v>
                </c:pt>
                <c:pt idx="96">
                  <c:v>60.634657863036601</c:v>
                </c:pt>
                <c:pt idx="97">
                  <c:v>60.6042649914802</c:v>
                </c:pt>
                <c:pt idx="98">
                  <c:v>60.574876604788301</c:v>
                </c:pt>
                <c:pt idx="99">
                  <c:v>60.546477563368803</c:v>
                </c:pt>
                <c:pt idx="100">
                  <c:v>60.519052534583601</c:v>
                </c:pt>
                <c:pt idx="101">
                  <c:v>60.492585992748197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509312"/>
        <c:axId val="96507392"/>
      </c:scatterChart>
      <c:valAx>
        <c:axId val="155841664"/>
        <c:scaling>
          <c:orientation val="minMax"/>
          <c:max val="10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i="1"/>
                  <a:t>W</a:t>
                </a:r>
                <a:r>
                  <a:rPr lang="en-US" sz="2000"/>
                  <a:t> (kg)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5843584"/>
        <c:crosses val="autoZero"/>
        <c:crossBetween val="midCat"/>
        <c:majorUnit val="150"/>
      </c:valAx>
      <c:valAx>
        <c:axId val="155843584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/>
                  <a:t>molar flow rate (mol s</a:t>
                </a:r>
                <a:r>
                  <a:rPr lang="en-US" sz="2000" baseline="30000">
                    <a:latin typeface="Symbol" pitchFamily="18" charset="2"/>
                  </a:rPr>
                  <a:t>-</a:t>
                </a:r>
                <a:r>
                  <a:rPr lang="en-US" sz="2000" baseline="30000"/>
                  <a:t>1</a:t>
                </a:r>
                <a:r>
                  <a:rPr lang="en-US" sz="2000"/>
                  <a:t>)</a:t>
                </a:r>
              </a:p>
            </c:rich>
          </c:tx>
          <c:layout>
            <c:manualLayout>
              <c:xMode val="edge"/>
              <c:yMode val="edge"/>
              <c:x val="1.3180777652043386E-2"/>
              <c:y val="0.2282127135512471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5841664"/>
        <c:crosses val="autoZero"/>
        <c:crossBetween val="midCat"/>
      </c:valAx>
      <c:valAx>
        <c:axId val="96507392"/>
        <c:scaling>
          <c:orientation val="minMax"/>
          <c:max val="75"/>
          <c:min val="45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/>
                  <a:t>molar flow rate (mol s</a:t>
                </a:r>
                <a:r>
                  <a:rPr lang="en-US" sz="2000" baseline="30000">
                    <a:latin typeface="Symbol" pitchFamily="18" charset="2"/>
                  </a:rPr>
                  <a:t>-</a:t>
                </a:r>
                <a:r>
                  <a:rPr lang="en-US" sz="2000" baseline="30000"/>
                  <a:t>1</a:t>
                </a:r>
                <a:r>
                  <a:rPr lang="en-US" sz="2000"/>
                  <a:t>)</a:t>
                </a:r>
              </a:p>
            </c:rich>
          </c:tx>
          <c:layout>
            <c:manualLayout>
              <c:xMode val="edge"/>
              <c:yMode val="edge"/>
              <c:x val="0.94658117957927368"/>
              <c:y val="0.2282127135512471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96509312"/>
        <c:crosses val="max"/>
        <c:crossBetween val="midCat"/>
      </c:valAx>
      <c:valAx>
        <c:axId val="965093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96507392"/>
        <c:crosses val="autoZero"/>
        <c:crossBetween val="midCat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Numerical!$A$20:$A$125</c:f>
              <c:numCache>
                <c:formatCode>General</c:formatCode>
                <c:ptCount val="10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</c:numCache>
            </c:numRef>
          </c:xVal>
          <c:yVal>
            <c:numRef>
              <c:f>Numerical!$E$20:$E$125</c:f>
              <c:numCache>
                <c:formatCode>General</c:formatCode>
                <c:ptCount val="106"/>
                <c:pt idx="0">
                  <c:v>500000</c:v>
                </c:pt>
                <c:pt idx="1">
                  <c:v>498144.31410492299</c:v>
                </c:pt>
                <c:pt idx="2">
                  <c:v>496285.79879063898</c:v>
                </c:pt>
                <c:pt idx="3">
                  <c:v>494424.37794594001</c:v>
                </c:pt>
                <c:pt idx="4">
                  <c:v>492559.97438395902</c:v>
                </c:pt>
                <c:pt idx="5">
                  <c:v>490692.50971002498</c:v>
                </c:pt>
                <c:pt idx="6">
                  <c:v>488821.90460585902</c:v>
                </c:pt>
                <c:pt idx="7">
                  <c:v>486948.07866509398</c:v>
                </c:pt>
                <c:pt idx="8">
                  <c:v>485070.95021945599</c:v>
                </c:pt>
                <c:pt idx="9">
                  <c:v>483190.43633876799</c:v>
                </c:pt>
                <c:pt idx="10">
                  <c:v>481306.45283094997</c:v>
                </c:pt>
                <c:pt idx="11">
                  <c:v>479418.914242019</c:v>
                </c:pt>
                <c:pt idx="12">
                  <c:v>477527.73385608499</c:v>
                </c:pt>
                <c:pt idx="13">
                  <c:v>475632.82369535702</c:v>
                </c:pt>
                <c:pt idx="14">
                  <c:v>473734.09452013997</c:v>
                </c:pt>
                <c:pt idx="15">
                  <c:v>471831.45553838398</c:v>
                </c:pt>
                <c:pt idx="16">
                  <c:v>469924.81463379</c:v>
                </c:pt>
                <c:pt idx="17">
                  <c:v>468014.07843228802</c:v>
                </c:pt>
                <c:pt idx="18">
                  <c:v>466099.15194292797</c:v>
                </c:pt>
                <c:pt idx="19">
                  <c:v>464179.93855787697</c:v>
                </c:pt>
                <c:pt idx="20">
                  <c:v>462256.340052413</c:v>
                </c:pt>
                <c:pt idx="21">
                  <c:v>460328.25658492697</c:v>
                </c:pt>
                <c:pt idx="22">
                  <c:v>458395.58669692598</c:v>
                </c:pt>
                <c:pt idx="23">
                  <c:v>456458.22731302702</c:v>
                </c:pt>
                <c:pt idx="24">
                  <c:v>454516.07374096097</c:v>
                </c:pt>
                <c:pt idx="25">
                  <c:v>452569.01933588297</c:v>
                </c:pt>
                <c:pt idx="26">
                  <c:v>450616.95561341097</c:v>
                </c:pt>
                <c:pt idx="27">
                  <c:v>448659.77257496398</c:v>
                </c:pt>
                <c:pt idx="28">
                  <c:v>446697.35810444399</c:v>
                </c:pt>
                <c:pt idx="29">
                  <c:v>444729.59796323098</c:v>
                </c:pt>
                <c:pt idx="30">
                  <c:v>442756.37579018</c:v>
                </c:pt>
                <c:pt idx="31">
                  <c:v>440777.57310162199</c:v>
                </c:pt>
                <c:pt idx="32">
                  <c:v>438793.06929136202</c:v>
                </c:pt>
                <c:pt idx="33">
                  <c:v>436802.741630684</c:v>
                </c:pt>
                <c:pt idx="34">
                  <c:v>434806.46526834503</c:v>
                </c:pt>
                <c:pt idx="35">
                  <c:v>432804.11284054699</c:v>
                </c:pt>
                <c:pt idx="36">
                  <c:v>430795.55437138001</c:v>
                </c:pt>
                <c:pt idx="37">
                  <c:v>428780.65802433301</c:v>
                </c:pt>
                <c:pt idx="38">
                  <c:v>426759.28912595898</c:v>
                </c:pt>
                <c:pt idx="39">
                  <c:v>424731.31013776298</c:v>
                </c:pt>
                <c:pt idx="40">
                  <c:v>422696.58065620402</c:v>
                </c:pt>
                <c:pt idx="41">
                  <c:v>420654.95741269598</c:v>
                </c:pt>
                <c:pt idx="42">
                  <c:v>418606.29427360703</c:v>
                </c:pt>
                <c:pt idx="43">
                  <c:v>416550.44224026002</c:v>
                </c:pt>
                <c:pt idx="44">
                  <c:v>414487.24944893102</c:v>
                </c:pt>
                <c:pt idx="45">
                  <c:v>412416.56071555498</c:v>
                </c:pt>
                <c:pt idx="46">
                  <c:v>410338.21704937302</c:v>
                </c:pt>
                <c:pt idx="47">
                  <c:v>408252.05711598799</c:v>
                </c:pt>
                <c:pt idx="48">
                  <c:v>406157.91568097798</c:v>
                </c:pt>
                <c:pt idx="49">
                  <c:v>404055.62351419497</c:v>
                </c:pt>
                <c:pt idx="50">
                  <c:v>401945.007389765</c:v>
                </c:pt>
                <c:pt idx="51">
                  <c:v>399825.89008608501</c:v>
                </c:pt>
                <c:pt idx="52">
                  <c:v>397698.09038582898</c:v>
                </c:pt>
                <c:pt idx="53">
                  <c:v>395561.42307594197</c:v>
                </c:pt>
                <c:pt idx="54">
                  <c:v>393415.698947642</c:v>
                </c:pt>
                <c:pt idx="55">
                  <c:v>391260.72426350799</c:v>
                </c:pt>
                <c:pt idx="56">
                  <c:v>389096.29956168402</c:v>
                </c:pt>
                <c:pt idx="57">
                  <c:v>386922.22233629797</c:v>
                </c:pt>
                <c:pt idx="58">
                  <c:v>384738.28455909202</c:v>
                </c:pt>
                <c:pt idx="59">
                  <c:v>382544.272407223</c:v>
                </c:pt>
                <c:pt idx="60">
                  <c:v>380339.96626326098</c:v>
                </c:pt>
                <c:pt idx="61">
                  <c:v>378125.14071519399</c:v>
                </c:pt>
                <c:pt idx="62">
                  <c:v>375899.56455642602</c:v>
                </c:pt>
                <c:pt idx="63">
                  <c:v>373663.00078577403</c:v>
                </c:pt>
                <c:pt idx="64">
                  <c:v>371415.20660747198</c:v>
                </c:pt>
                <c:pt idx="65">
                  <c:v>369155.93280873599</c:v>
                </c:pt>
                <c:pt idx="66">
                  <c:v>366884.921227974</c:v>
                </c:pt>
                <c:pt idx="67">
                  <c:v>364601.90959325997</c:v>
                </c:pt>
                <c:pt idx="68">
                  <c:v>362306.62754085398</c:v>
                </c:pt>
                <c:pt idx="69">
                  <c:v>359998.79589209298</c:v>
                </c:pt>
                <c:pt idx="70">
                  <c:v>357678.12665339297</c:v>
                </c:pt>
                <c:pt idx="71">
                  <c:v>355344.323016248</c:v>
                </c:pt>
                <c:pt idx="72">
                  <c:v>352997.07935722702</c:v>
                </c:pt>
                <c:pt idx="73">
                  <c:v>350636.08123798098</c:v>
                </c:pt>
                <c:pt idx="74">
                  <c:v>348261.005405234</c:v>
                </c:pt>
                <c:pt idx="75">
                  <c:v>345871.51909641398</c:v>
                </c:pt>
                <c:pt idx="76">
                  <c:v>343467.27497761598</c:v>
                </c:pt>
                <c:pt idx="77">
                  <c:v>341047.91960371798</c:v>
                </c:pt>
                <c:pt idx="78">
                  <c:v>338613.08718471997</c:v>
                </c:pt>
                <c:pt idx="79">
                  <c:v>336162.39774892898</c:v>
                </c:pt>
                <c:pt idx="80">
                  <c:v>333695.457142953</c:v>
                </c:pt>
                <c:pt idx="81">
                  <c:v>331211.85703170998</c:v>
                </c:pt>
                <c:pt idx="82">
                  <c:v>328711.17489841999</c:v>
                </c:pt>
                <c:pt idx="83">
                  <c:v>326192.97404460999</c:v>
                </c:pt>
                <c:pt idx="84">
                  <c:v>323656.80359011202</c:v>
                </c:pt>
                <c:pt idx="85">
                  <c:v>321102.19711950503</c:v>
                </c:pt>
                <c:pt idx="86">
                  <c:v>318528.66490001697</c:v>
                </c:pt>
                <c:pt idx="87">
                  <c:v>315935.70520695101</c:v>
                </c:pt>
                <c:pt idx="88">
                  <c:v>313322.79484965</c:v>
                </c:pt>
                <c:pt idx="89">
                  <c:v>310689.38703241502</c:v>
                </c:pt>
                <c:pt idx="90">
                  <c:v>308034.91135449702</c:v>
                </c:pt>
                <c:pt idx="91">
                  <c:v>305358.77381010301</c:v>
                </c:pt>
                <c:pt idx="92">
                  <c:v>302660.35678839497</c:v>
                </c:pt>
                <c:pt idx="93">
                  <c:v>299939.01907348598</c:v>
                </c:pt>
                <c:pt idx="94">
                  <c:v>297194.09101454</c:v>
                </c:pt>
                <c:pt idx="95">
                  <c:v>294424.86915235099</c:v>
                </c:pt>
                <c:pt idx="96">
                  <c:v>291630.62536647602</c:v>
                </c:pt>
                <c:pt idx="97">
                  <c:v>288810.59239123802</c:v>
                </c:pt>
                <c:pt idx="98">
                  <c:v>285963.96317670099</c:v>
                </c:pt>
                <c:pt idx="99">
                  <c:v>283089.89088867803</c:v>
                </c:pt>
                <c:pt idx="100">
                  <c:v>280187.48890872899</c:v>
                </c:pt>
                <c:pt idx="101">
                  <c:v>277255.83083415899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59328"/>
        <c:axId val="96661504"/>
      </c:scatterChart>
      <c:valAx>
        <c:axId val="96659328"/>
        <c:scaling>
          <c:orientation val="minMax"/>
          <c:max val="10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i="1"/>
                  <a:t>W</a:t>
                </a:r>
                <a:r>
                  <a:rPr lang="en-US" sz="2000"/>
                  <a:t> (kg)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96661504"/>
        <c:crosses val="autoZero"/>
        <c:crossBetween val="midCat"/>
        <c:majorUnit val="150"/>
      </c:valAx>
      <c:valAx>
        <c:axId val="966615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/>
                  <a:t>Pressure (Pa)</a:t>
                </a:r>
              </a:p>
            </c:rich>
          </c:tx>
          <c:layout>
            <c:manualLayout>
              <c:xMode val="edge"/>
              <c:yMode val="edge"/>
              <c:x val="7.3226542511352112E-3"/>
              <c:y val="0.323102299685444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96659328"/>
        <c:crosses val="autoZero"/>
        <c:crossBetween val="midCat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1"/>
          <c:marker>
            <c:symbol val="none"/>
          </c:marker>
          <c:xVal>
            <c:numRef>
              <c:f>Numerical!$A$20:$A$125</c:f>
              <c:numCache>
                <c:formatCode>General</c:formatCode>
                <c:ptCount val="10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</c:numCache>
            </c:numRef>
          </c:xVal>
          <c:yVal>
            <c:numRef>
              <c:f>Numerical!$C$20:$C$125</c:f>
              <c:numCache>
                <c:formatCode>General</c:formatCode>
                <c:ptCount val="106"/>
                <c:pt idx="0">
                  <c:v>10</c:v>
                </c:pt>
                <c:pt idx="1">
                  <c:v>9.8230862446268201</c:v>
                </c:pt>
                <c:pt idx="2">
                  <c:v>9.64806121446974</c:v>
                </c:pt>
                <c:pt idx="3">
                  <c:v>9.4749193255567992</c:v>
                </c:pt>
                <c:pt idx="4">
                  <c:v>9.30365495226817</c:v>
                </c:pt>
                <c:pt idx="5">
                  <c:v>9.1342624113903206</c:v>
                </c:pt>
                <c:pt idx="6">
                  <c:v>8.9667359970900993</c:v>
                </c:pt>
                <c:pt idx="7">
                  <c:v>8.8010699722102093</c:v>
                </c:pt>
                <c:pt idx="8">
                  <c:v>8.6372585499925201</c:v>
                </c:pt>
                <c:pt idx="9">
                  <c:v>8.4752958940781493</c:v>
                </c:pt>
                <c:pt idx="10">
                  <c:v>8.3151761185073898</c:v>
                </c:pt>
                <c:pt idx="11">
                  <c:v>8.15689328771977</c:v>
                </c:pt>
                <c:pt idx="12">
                  <c:v>8.0004414165540094</c:v>
                </c:pt>
                <c:pt idx="13">
                  <c:v>7.8458144702480599</c:v>
                </c:pt>
                <c:pt idx="14">
                  <c:v>7.6930063644390501</c:v>
                </c:pt>
                <c:pt idx="15">
                  <c:v>7.5420109603800602</c:v>
                </c:pt>
                <c:pt idx="16">
                  <c:v>7.3928220922059804</c:v>
                </c:pt>
                <c:pt idx="17">
                  <c:v>7.2454335533137098</c:v>
                </c:pt>
                <c:pt idx="18">
                  <c:v>7.09983907740716</c:v>
                </c:pt>
                <c:pt idx="19">
                  <c:v>6.9560323384967804</c:v>
                </c:pt>
                <c:pt idx="20">
                  <c:v>6.8140069508996204</c:v>
                </c:pt>
                <c:pt idx="21">
                  <c:v>6.6737564692392803</c:v>
                </c:pt>
                <c:pt idx="22">
                  <c:v>6.5352743884459299</c:v>
                </c:pt>
                <c:pt idx="23">
                  <c:v>6.3985541437563302</c:v>
                </c:pt>
                <c:pt idx="24">
                  <c:v>6.26358911071378</c:v>
                </c:pt>
                <c:pt idx="25">
                  <c:v>6.1303725994953702</c:v>
                </c:pt>
                <c:pt idx="26">
                  <c:v>5.9988978837452596</c:v>
                </c:pt>
                <c:pt idx="27">
                  <c:v>5.8691581943525497</c:v>
                </c:pt>
                <c:pt idx="28">
                  <c:v>5.7411466900991597</c:v>
                </c:pt>
                <c:pt idx="29">
                  <c:v>5.6148564574869697</c:v>
                </c:pt>
                <c:pt idx="30">
                  <c:v>5.4902805107379402</c:v>
                </c:pt>
                <c:pt idx="31">
                  <c:v>5.3674117917940096</c:v>
                </c:pt>
                <c:pt idx="32">
                  <c:v>5.2462431703171397</c:v>
                </c:pt>
                <c:pt idx="33">
                  <c:v>5.1267674436893396</c:v>
                </c:pt>
                <c:pt idx="34">
                  <c:v>5.0089773370126203</c:v>
                </c:pt>
                <c:pt idx="35">
                  <c:v>4.8928654969366203</c:v>
                </c:pt>
                <c:pt idx="36">
                  <c:v>4.7784245212979304</c:v>
                </c:pt>
                <c:pt idx="37">
                  <c:v>4.6656469641026703</c:v>
                </c:pt>
                <c:pt idx="38">
                  <c:v>4.5545252927186199</c:v>
                </c:pt>
                <c:pt idx="39">
                  <c:v>4.4450518870065698</c:v>
                </c:pt>
                <c:pt idx="40">
                  <c:v>4.3372190393202903</c:v>
                </c:pt>
                <c:pt idx="41">
                  <c:v>4.2310189545065198</c:v>
                </c:pt>
                <c:pt idx="42">
                  <c:v>4.1264437499050102</c:v>
                </c:pt>
                <c:pt idx="43">
                  <c:v>4.0234854553484896</c:v>
                </c:pt>
                <c:pt idx="44">
                  <c:v>3.9221360131626901</c:v>
                </c:pt>
                <c:pt idx="45">
                  <c:v>3.8223872718818299</c:v>
                </c:pt>
                <c:pt idx="46">
                  <c:v>3.7242310161741599</c:v>
                </c:pt>
                <c:pt idx="47">
                  <c:v>3.6276589878058401</c:v>
                </c:pt>
                <c:pt idx="48">
                  <c:v>3.5326628257077299</c:v>
                </c:pt>
                <c:pt idx="49">
                  <c:v>3.4392340634412402</c:v>
                </c:pt>
                <c:pt idx="50">
                  <c:v>3.3473641291983798</c:v>
                </c:pt>
                <c:pt idx="51">
                  <c:v>3.25704434580175</c:v>
                </c:pt>
                <c:pt idx="52">
                  <c:v>3.16826593070452</c:v>
                </c:pt>
                <c:pt idx="53">
                  <c:v>3.0810199959904701</c:v>
                </c:pt>
                <c:pt idx="54">
                  <c:v>2.9952975483739199</c:v>
                </c:pt>
                <c:pt idx="55">
                  <c:v>2.9110894831513501</c:v>
                </c:pt>
                <c:pt idx="56">
                  <c:v>2.8283866141363698</c:v>
                </c:pt>
                <c:pt idx="57">
                  <c:v>2.74717971706397</c:v>
                </c:pt>
                <c:pt idx="58">
                  <c:v>2.6674594479353999</c:v>
                </c:pt>
                <c:pt idx="59">
                  <c:v>2.5892163371082</c:v>
                </c:pt>
                <c:pt idx="60">
                  <c:v>2.5124407892962202</c:v>
                </c:pt>
                <c:pt idx="61">
                  <c:v>2.4371230835696198</c:v>
                </c:pt>
                <c:pt idx="62">
                  <c:v>2.36325337335487</c:v>
                </c:pt>
                <c:pt idx="63">
                  <c:v>2.2908216864347102</c:v>
                </c:pt>
                <c:pt idx="64">
                  <c:v>2.2198179249482402</c:v>
                </c:pt>
                <c:pt idx="65">
                  <c:v>2.1502318598708401</c:v>
                </c:pt>
                <c:pt idx="66">
                  <c:v>2.0820531607312098</c:v>
                </c:pt>
                <c:pt idx="67">
                  <c:v>2.0152714708402302</c:v>
                </c:pt>
                <c:pt idx="68">
                  <c:v>1.9498762980164399</c:v>
                </c:pt>
                <c:pt idx="69">
                  <c:v>1.88585700228786</c:v>
                </c:pt>
                <c:pt idx="70">
                  <c:v>1.8232027958919499</c:v>
                </c:pt>
                <c:pt idx="71">
                  <c:v>1.76190274327564</c:v>
                </c:pt>
                <c:pt idx="72">
                  <c:v>1.7019457610953399</c:v>
                </c:pt>
                <c:pt idx="73">
                  <c:v>1.64332061821691</c:v>
                </c:pt>
                <c:pt idx="74">
                  <c:v>1.58601593571566</c:v>
                </c:pt>
                <c:pt idx="75">
                  <c:v>1.53002018300694</c:v>
                </c:pt>
                <c:pt idx="76">
                  <c:v>1.47532171162906</c:v>
                </c:pt>
                <c:pt idx="77">
                  <c:v>1.4219088617228299</c:v>
                </c:pt>
                <c:pt idx="78">
                  <c:v>1.3697698250441801</c:v>
                </c:pt>
                <c:pt idx="79">
                  <c:v>1.3188926232456499</c:v>
                </c:pt>
                <c:pt idx="80">
                  <c:v>1.2692651078763399</c:v>
                </c:pt>
                <c:pt idx="81">
                  <c:v>1.22087496038194</c:v>
                </c:pt>
                <c:pt idx="82">
                  <c:v>1.1737096921047501</c:v>
                </c:pt>
                <c:pt idx="83">
                  <c:v>1.12775664428365</c:v>
                </c:pt>
                <c:pt idx="84">
                  <c:v>1.0830029880540799</c:v>
                </c:pt>
                <c:pt idx="85">
                  <c:v>1.0394357279956701</c:v>
                </c:pt>
                <c:pt idx="86">
                  <c:v>0.99704180004918397</c:v>
                </c:pt>
                <c:pt idx="87">
                  <c:v>0.95580807637852905</c:v>
                </c:pt>
                <c:pt idx="88">
                  <c:v>0.91572125035278695</c:v>
                </c:pt>
                <c:pt idx="89">
                  <c:v>0.87676783012328796</c:v>
                </c:pt>
                <c:pt idx="90">
                  <c:v>0.83893413862361799</c:v>
                </c:pt>
                <c:pt idx="91">
                  <c:v>0.80220631356961303</c:v>
                </c:pt>
                <c:pt idx="92">
                  <c:v>0.76657030745935995</c:v>
                </c:pt>
                <c:pt idx="93">
                  <c:v>0.73201188757320002</c:v>
                </c:pt>
                <c:pt idx="94">
                  <c:v>0.69851665388088002</c:v>
                </c:pt>
                <c:pt idx="95">
                  <c:v>0.66607016600354596</c:v>
                </c:pt>
                <c:pt idx="96">
                  <c:v>0.634657863036588</c:v>
                </c:pt>
                <c:pt idx="97">
                  <c:v>0.604264991480155</c:v>
                </c:pt>
                <c:pt idx="98">
                  <c:v>0.57487660478826696</c:v>
                </c:pt>
                <c:pt idx="99">
                  <c:v>0.54647756336882003</c:v>
                </c:pt>
                <c:pt idx="100">
                  <c:v>0.51905253458358303</c:v>
                </c:pt>
                <c:pt idx="101">
                  <c:v>0.49258599274819898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Numerical!$A$20:$A$125</c:f>
              <c:numCache>
                <c:formatCode>General</c:formatCode>
                <c:ptCount val="10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</c:numCache>
            </c:numRef>
          </c:xVal>
          <c:yVal>
            <c:numRef>
              <c:f>Numerical!$D$20:$D$125</c:f>
              <c:numCache>
                <c:formatCode>General</c:formatCode>
                <c:ptCount val="106"/>
                <c:pt idx="0">
                  <c:v>0</c:v>
                </c:pt>
                <c:pt idx="1">
                  <c:v>0.17691375537318499</c:v>
                </c:pt>
                <c:pt idx="2">
                  <c:v>0.35193878553025798</c:v>
                </c:pt>
                <c:pt idx="3">
                  <c:v>0.52508067444320095</c:v>
                </c:pt>
                <c:pt idx="4">
                  <c:v>0.69634504773183004</c:v>
                </c:pt>
                <c:pt idx="5">
                  <c:v>0.86573758860968497</c:v>
                </c:pt>
                <c:pt idx="6">
                  <c:v>1.0332640029099001</c:v>
                </c:pt>
                <c:pt idx="7">
                  <c:v>1.1989300277897901</c:v>
                </c:pt>
                <c:pt idx="8">
                  <c:v>1.3627414500074799</c:v>
                </c:pt>
                <c:pt idx="9">
                  <c:v>1.52470410592185</c:v>
                </c:pt>
                <c:pt idx="10">
                  <c:v>1.68482388149261</c:v>
                </c:pt>
                <c:pt idx="11">
                  <c:v>1.84310671228023</c:v>
                </c:pt>
                <c:pt idx="12">
                  <c:v>1.9995585834459899</c:v>
                </c:pt>
                <c:pt idx="13">
                  <c:v>2.1541855297519499</c:v>
                </c:pt>
                <c:pt idx="14">
                  <c:v>2.3069936355609499</c:v>
                </c:pt>
                <c:pt idx="15">
                  <c:v>2.4579890396199402</c:v>
                </c:pt>
                <c:pt idx="16">
                  <c:v>2.6071779077940298</c:v>
                </c:pt>
                <c:pt idx="17">
                  <c:v>2.7545664466862898</c:v>
                </c:pt>
                <c:pt idx="18">
                  <c:v>2.9001609225928502</c:v>
                </c:pt>
                <c:pt idx="19">
                  <c:v>3.0439676615032201</c:v>
                </c:pt>
                <c:pt idx="20">
                  <c:v>3.1859930491003801</c:v>
                </c:pt>
                <c:pt idx="21">
                  <c:v>3.3262435307607201</c:v>
                </c:pt>
                <c:pt idx="22">
                  <c:v>3.4647256115540701</c:v>
                </c:pt>
                <c:pt idx="23">
                  <c:v>3.6014458562436702</c:v>
                </c:pt>
                <c:pt idx="24">
                  <c:v>3.73641088928622</c:v>
                </c:pt>
                <c:pt idx="25">
                  <c:v>3.8696274005046298</c:v>
                </c:pt>
                <c:pt idx="26">
                  <c:v>4.0011021162547404</c:v>
                </c:pt>
                <c:pt idx="27">
                  <c:v>4.1308418056474503</c:v>
                </c:pt>
                <c:pt idx="28">
                  <c:v>4.2588533099008403</c:v>
                </c:pt>
                <c:pt idx="29">
                  <c:v>4.3851435425130303</c:v>
                </c:pt>
                <c:pt idx="30">
                  <c:v>4.5097194892620598</c:v>
                </c:pt>
                <c:pt idx="31">
                  <c:v>4.6325882082059904</c:v>
                </c:pt>
                <c:pt idx="32">
                  <c:v>4.7537568296828603</c:v>
                </c:pt>
                <c:pt idx="33">
                  <c:v>4.8732325563106604</c:v>
                </c:pt>
                <c:pt idx="34">
                  <c:v>4.9910226629873797</c:v>
                </c:pt>
                <c:pt idx="35">
                  <c:v>5.1071345030633797</c:v>
                </c:pt>
                <c:pt idx="36">
                  <c:v>5.2215754787020696</c:v>
                </c:pt>
                <c:pt idx="37">
                  <c:v>5.3343530358973297</c:v>
                </c:pt>
                <c:pt idx="38">
                  <c:v>5.4454747072813801</c:v>
                </c:pt>
                <c:pt idx="39">
                  <c:v>5.5549481129934302</c:v>
                </c:pt>
                <c:pt idx="40">
                  <c:v>5.6627809606797097</c:v>
                </c:pt>
                <c:pt idx="41">
                  <c:v>5.7689810454934802</c:v>
                </c:pt>
                <c:pt idx="42">
                  <c:v>5.8735562500949898</c:v>
                </c:pt>
                <c:pt idx="43">
                  <c:v>5.9765145446515104</c:v>
                </c:pt>
                <c:pt idx="44">
                  <c:v>6.0778639868373103</c:v>
                </c:pt>
                <c:pt idx="45">
                  <c:v>6.1776127281181701</c:v>
                </c:pt>
                <c:pt idx="46">
                  <c:v>6.2757689838258397</c:v>
                </c:pt>
                <c:pt idx="47">
                  <c:v>6.3723410121941599</c:v>
                </c:pt>
                <c:pt idx="48">
                  <c:v>6.4673371742922701</c:v>
                </c:pt>
                <c:pt idx="49">
                  <c:v>6.5607659365587603</c:v>
                </c:pt>
                <c:pt idx="50">
                  <c:v>6.6526358708016202</c:v>
                </c:pt>
                <c:pt idx="51">
                  <c:v>6.7429556541982496</c:v>
                </c:pt>
                <c:pt idx="52">
                  <c:v>6.8317340692954804</c:v>
                </c:pt>
                <c:pt idx="53">
                  <c:v>6.9189800040095299</c:v>
                </c:pt>
                <c:pt idx="54">
                  <c:v>7.0047024516260796</c:v>
                </c:pt>
                <c:pt idx="55">
                  <c:v>7.0889105168486504</c:v>
                </c:pt>
                <c:pt idx="56">
                  <c:v>7.1716133858636297</c:v>
                </c:pt>
                <c:pt idx="57">
                  <c:v>7.25282028293603</c:v>
                </c:pt>
                <c:pt idx="58">
                  <c:v>7.3325405520646001</c:v>
                </c:pt>
                <c:pt idx="59">
                  <c:v>7.4107836628917996</c:v>
                </c:pt>
                <c:pt idx="60">
                  <c:v>7.4875592107037798</c:v>
                </c:pt>
                <c:pt idx="61">
                  <c:v>7.5628769164303797</c:v>
                </c:pt>
                <c:pt idx="62">
                  <c:v>7.63674662664513</c:v>
                </c:pt>
                <c:pt idx="63">
                  <c:v>7.7091783135652898</c:v>
                </c:pt>
                <c:pt idx="64">
                  <c:v>7.7801820750517603</c:v>
                </c:pt>
                <c:pt idx="65">
                  <c:v>7.8497681401291599</c:v>
                </c:pt>
                <c:pt idx="66">
                  <c:v>7.9179468392687902</c:v>
                </c:pt>
                <c:pt idx="67">
                  <c:v>7.9847285291597698</c:v>
                </c:pt>
                <c:pt idx="68">
                  <c:v>8.0501237019835603</c:v>
                </c:pt>
                <c:pt idx="69">
                  <c:v>8.1141429977121398</c:v>
                </c:pt>
                <c:pt idx="70">
                  <c:v>8.1767972041080501</c:v>
                </c:pt>
                <c:pt idx="71">
                  <c:v>8.2380972567243607</c:v>
                </c:pt>
                <c:pt idx="72">
                  <c:v>8.2980542389046601</c:v>
                </c:pt>
                <c:pt idx="73">
                  <c:v>8.3566793817830902</c:v>
                </c:pt>
                <c:pt idx="74">
                  <c:v>8.4139840642843406</c:v>
                </c:pt>
                <c:pt idx="75">
                  <c:v>8.4699798169930602</c:v>
                </c:pt>
                <c:pt idx="76">
                  <c:v>8.5246782883709393</c:v>
                </c:pt>
                <c:pt idx="77">
                  <c:v>8.5780911382771698</c:v>
                </c:pt>
                <c:pt idx="78">
                  <c:v>8.6302301749558197</c:v>
                </c:pt>
                <c:pt idx="79">
                  <c:v>8.6811073767543494</c:v>
                </c:pt>
                <c:pt idx="80">
                  <c:v>8.7307348921236692</c:v>
                </c:pt>
                <c:pt idx="81">
                  <c:v>8.7791250396180605</c:v>
                </c:pt>
                <c:pt idx="82">
                  <c:v>8.8262903078952508</c:v>
                </c:pt>
                <c:pt idx="83">
                  <c:v>8.8722433557163605</c:v>
                </c:pt>
                <c:pt idx="84">
                  <c:v>8.9169970119459201</c:v>
                </c:pt>
                <c:pt idx="85">
                  <c:v>8.9605642720043299</c:v>
                </c:pt>
                <c:pt idx="86">
                  <c:v>9.0029581999508199</c:v>
                </c:pt>
                <c:pt idx="87">
                  <c:v>9.0441919236214705</c:v>
                </c:pt>
                <c:pt idx="88">
                  <c:v>9.0842787496472095</c:v>
                </c:pt>
                <c:pt idx="89">
                  <c:v>9.1232321698767098</c:v>
                </c:pt>
                <c:pt idx="90">
                  <c:v>9.1610658613763807</c:v>
                </c:pt>
                <c:pt idx="91">
                  <c:v>9.1977936864303906</c:v>
                </c:pt>
                <c:pt idx="92">
                  <c:v>9.2334296925406392</c:v>
                </c:pt>
                <c:pt idx="93">
                  <c:v>9.2679881124267993</c:v>
                </c:pt>
                <c:pt idx="94">
                  <c:v>9.3014833461191202</c:v>
                </c:pt>
                <c:pt idx="95">
                  <c:v>9.3339298339964607</c:v>
                </c:pt>
                <c:pt idx="96">
                  <c:v>9.3653421369634096</c:v>
                </c:pt>
                <c:pt idx="97">
                  <c:v>9.3957350085198499</c:v>
                </c:pt>
                <c:pt idx="98">
                  <c:v>9.4251233952117293</c:v>
                </c:pt>
                <c:pt idx="99">
                  <c:v>9.4535224366311805</c:v>
                </c:pt>
                <c:pt idx="100">
                  <c:v>9.4809474654164205</c:v>
                </c:pt>
                <c:pt idx="101">
                  <c:v>9.5074140072517999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41728"/>
        <c:axId val="96843264"/>
      </c:scatterChar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Numerical!$A$20:$A$125</c:f>
              <c:numCache>
                <c:formatCode>General</c:formatCode>
                <c:ptCount val="10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</c:numCache>
            </c:numRef>
          </c:xVal>
          <c:yVal>
            <c:numRef>
              <c:f>Numerical!$B$20:$B$125</c:f>
              <c:numCache>
                <c:formatCode>General</c:formatCode>
                <c:ptCount val="106"/>
                <c:pt idx="0">
                  <c:v>70</c:v>
                </c:pt>
                <c:pt idx="1">
                  <c:v>69.823086244626793</c:v>
                </c:pt>
                <c:pt idx="2">
                  <c:v>69.648061214469706</c:v>
                </c:pt>
                <c:pt idx="3">
                  <c:v>69.474919325556797</c:v>
                </c:pt>
                <c:pt idx="4">
                  <c:v>69.303654952268204</c:v>
                </c:pt>
                <c:pt idx="5">
                  <c:v>69.134262411390296</c:v>
                </c:pt>
                <c:pt idx="6">
                  <c:v>68.966735997090097</c:v>
                </c:pt>
                <c:pt idx="7">
                  <c:v>68.8010699722102</c:v>
                </c:pt>
                <c:pt idx="8">
                  <c:v>68.637258549992495</c:v>
                </c:pt>
                <c:pt idx="9">
                  <c:v>68.475295894078101</c:v>
                </c:pt>
                <c:pt idx="10">
                  <c:v>68.315176118507395</c:v>
                </c:pt>
                <c:pt idx="11">
                  <c:v>68.156893287719797</c:v>
                </c:pt>
                <c:pt idx="12">
                  <c:v>68.000441416553997</c:v>
                </c:pt>
                <c:pt idx="13">
                  <c:v>67.845814470248101</c:v>
                </c:pt>
                <c:pt idx="14">
                  <c:v>67.693006364439</c:v>
                </c:pt>
                <c:pt idx="15">
                  <c:v>67.542010960380097</c:v>
                </c:pt>
                <c:pt idx="16">
                  <c:v>67.392822092206004</c:v>
                </c:pt>
                <c:pt idx="17">
                  <c:v>67.245433553313703</c:v>
                </c:pt>
                <c:pt idx="18">
                  <c:v>67.099839077407196</c:v>
                </c:pt>
                <c:pt idx="19">
                  <c:v>66.956032338496797</c:v>
                </c:pt>
                <c:pt idx="20">
                  <c:v>66.814006950899596</c:v>
                </c:pt>
                <c:pt idx="21">
                  <c:v>66.673756469239294</c:v>
                </c:pt>
                <c:pt idx="22">
                  <c:v>66.535274388445899</c:v>
                </c:pt>
                <c:pt idx="23">
                  <c:v>66.3985541437563</c:v>
                </c:pt>
                <c:pt idx="24">
                  <c:v>66.263589110713795</c:v>
                </c:pt>
                <c:pt idx="25">
                  <c:v>66.130372599495402</c:v>
                </c:pt>
                <c:pt idx="26">
                  <c:v>65.9988978837453</c:v>
                </c:pt>
                <c:pt idx="27">
                  <c:v>65.869158194352593</c:v>
                </c:pt>
                <c:pt idx="28">
                  <c:v>65.7411466900992</c:v>
                </c:pt>
                <c:pt idx="29">
                  <c:v>65.614856457486994</c:v>
                </c:pt>
                <c:pt idx="30">
                  <c:v>65.490280510737904</c:v>
                </c:pt>
                <c:pt idx="31">
                  <c:v>65.367411791793998</c:v>
                </c:pt>
                <c:pt idx="32">
                  <c:v>65.246243170317101</c:v>
                </c:pt>
                <c:pt idx="33">
                  <c:v>65.126767443689303</c:v>
                </c:pt>
                <c:pt idx="34">
                  <c:v>65.008977337012595</c:v>
                </c:pt>
                <c:pt idx="35">
                  <c:v>64.892865496936594</c:v>
                </c:pt>
                <c:pt idx="36">
                  <c:v>64.778424521297893</c:v>
                </c:pt>
                <c:pt idx="37">
                  <c:v>64.665646964102706</c:v>
                </c:pt>
                <c:pt idx="38">
                  <c:v>64.554525292718594</c:v>
                </c:pt>
                <c:pt idx="39">
                  <c:v>64.445051887006599</c:v>
                </c:pt>
                <c:pt idx="40">
                  <c:v>64.337219039320303</c:v>
                </c:pt>
                <c:pt idx="41">
                  <c:v>64.231018954506496</c:v>
                </c:pt>
                <c:pt idx="42">
                  <c:v>64.126443749904993</c:v>
                </c:pt>
                <c:pt idx="43">
                  <c:v>64.023485455348506</c:v>
                </c:pt>
                <c:pt idx="44">
                  <c:v>63.922136013162699</c:v>
                </c:pt>
                <c:pt idx="45">
                  <c:v>63.822387271881801</c:v>
                </c:pt>
                <c:pt idx="46">
                  <c:v>63.724231016174201</c:v>
                </c:pt>
                <c:pt idx="47">
                  <c:v>63.627658987805802</c:v>
                </c:pt>
                <c:pt idx="48">
                  <c:v>63.532662825707703</c:v>
                </c:pt>
                <c:pt idx="49">
                  <c:v>63.439234063441198</c:v>
                </c:pt>
                <c:pt idx="50">
                  <c:v>63.347364129198397</c:v>
                </c:pt>
                <c:pt idx="51">
                  <c:v>63.257044345801702</c:v>
                </c:pt>
                <c:pt idx="52">
                  <c:v>63.1682659307045</c:v>
                </c:pt>
                <c:pt idx="53">
                  <c:v>63.081019995990502</c:v>
                </c:pt>
                <c:pt idx="54">
                  <c:v>62.995297548373898</c:v>
                </c:pt>
                <c:pt idx="55">
                  <c:v>62.9110894831514</c:v>
                </c:pt>
                <c:pt idx="56">
                  <c:v>62.828386614136399</c:v>
                </c:pt>
                <c:pt idx="57">
                  <c:v>62.747179717064</c:v>
                </c:pt>
                <c:pt idx="58">
                  <c:v>62.6674594479354</c:v>
                </c:pt>
                <c:pt idx="59">
                  <c:v>62.589216337108198</c:v>
                </c:pt>
                <c:pt idx="60">
                  <c:v>62.5124407892962</c:v>
                </c:pt>
                <c:pt idx="61">
                  <c:v>62.437123083569602</c:v>
                </c:pt>
                <c:pt idx="62">
                  <c:v>62.363253373354901</c:v>
                </c:pt>
                <c:pt idx="63">
                  <c:v>62.290821686434697</c:v>
                </c:pt>
                <c:pt idx="64">
                  <c:v>62.219817924948202</c:v>
                </c:pt>
                <c:pt idx="65">
                  <c:v>62.1502318598708</c:v>
                </c:pt>
                <c:pt idx="66">
                  <c:v>62.082053160731199</c:v>
                </c:pt>
                <c:pt idx="67">
                  <c:v>62.015271470840197</c:v>
                </c:pt>
                <c:pt idx="68">
                  <c:v>61.949876298016399</c:v>
                </c:pt>
                <c:pt idx="69">
                  <c:v>61.885857002287899</c:v>
                </c:pt>
                <c:pt idx="70">
                  <c:v>61.823202795891902</c:v>
                </c:pt>
                <c:pt idx="71">
                  <c:v>61.761902743275598</c:v>
                </c:pt>
                <c:pt idx="72">
                  <c:v>61.701945761095303</c:v>
                </c:pt>
                <c:pt idx="73">
                  <c:v>61.643320618216897</c:v>
                </c:pt>
                <c:pt idx="74">
                  <c:v>61.5860159357157</c:v>
                </c:pt>
                <c:pt idx="75">
                  <c:v>61.530020183006897</c:v>
                </c:pt>
                <c:pt idx="76">
                  <c:v>61.4753217116291</c:v>
                </c:pt>
                <c:pt idx="77">
                  <c:v>61.421908861722798</c:v>
                </c:pt>
                <c:pt idx="78">
                  <c:v>61.369769825044202</c:v>
                </c:pt>
                <c:pt idx="79">
                  <c:v>61.318892623245603</c:v>
                </c:pt>
                <c:pt idx="80">
                  <c:v>61.269265107876301</c:v>
                </c:pt>
                <c:pt idx="81">
                  <c:v>61.220874960381899</c:v>
                </c:pt>
                <c:pt idx="82">
                  <c:v>61.173709692104801</c:v>
                </c:pt>
                <c:pt idx="83">
                  <c:v>61.1277566442836</c:v>
                </c:pt>
                <c:pt idx="84">
                  <c:v>61.083002988054098</c:v>
                </c:pt>
                <c:pt idx="85">
                  <c:v>61.039435727995702</c:v>
                </c:pt>
                <c:pt idx="86">
                  <c:v>60.997041800049203</c:v>
                </c:pt>
                <c:pt idx="87">
                  <c:v>60.955808076378503</c:v>
                </c:pt>
                <c:pt idx="88">
                  <c:v>60.915721250352803</c:v>
                </c:pt>
                <c:pt idx="89">
                  <c:v>60.876767830123299</c:v>
                </c:pt>
                <c:pt idx="90">
                  <c:v>60.8389341386236</c:v>
                </c:pt>
                <c:pt idx="91">
                  <c:v>60.802206313569599</c:v>
                </c:pt>
                <c:pt idx="92">
                  <c:v>60.766570307459403</c:v>
                </c:pt>
                <c:pt idx="93">
                  <c:v>60.732011887573201</c:v>
                </c:pt>
                <c:pt idx="94">
                  <c:v>60.698516653880901</c:v>
                </c:pt>
                <c:pt idx="95">
                  <c:v>60.6660701660036</c:v>
                </c:pt>
                <c:pt idx="96">
                  <c:v>60.634657863036601</c:v>
                </c:pt>
                <c:pt idx="97">
                  <c:v>60.6042649914802</c:v>
                </c:pt>
                <c:pt idx="98">
                  <c:v>60.574876604788301</c:v>
                </c:pt>
                <c:pt idx="99">
                  <c:v>60.546477563368803</c:v>
                </c:pt>
                <c:pt idx="100">
                  <c:v>60.519052534583601</c:v>
                </c:pt>
                <c:pt idx="101">
                  <c:v>60.492585992748197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50688"/>
        <c:axId val="96844800"/>
      </c:scatterChart>
      <c:valAx>
        <c:axId val="96841728"/>
        <c:scaling>
          <c:orientation val="minMax"/>
          <c:max val="1050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96843264"/>
        <c:crosses val="autoZero"/>
        <c:crossBetween val="midCat"/>
        <c:majorUnit val="150"/>
      </c:valAx>
      <c:valAx>
        <c:axId val="96843264"/>
        <c:scaling>
          <c:orientation val="minMax"/>
          <c:max val="3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96841728"/>
        <c:crosses val="autoZero"/>
        <c:crossBetween val="midCat"/>
      </c:valAx>
      <c:valAx>
        <c:axId val="96844800"/>
        <c:scaling>
          <c:orientation val="minMax"/>
          <c:max val="75"/>
          <c:min val="45"/>
        </c:scaling>
        <c:delete val="0"/>
        <c:axPos val="r"/>
        <c:numFmt formatCode="General" sourceLinked="1"/>
        <c:majorTickMark val="out"/>
        <c:minorTickMark val="none"/>
        <c:tickLblPos val="nextTo"/>
        <c:crossAx val="96850688"/>
        <c:crosses val="max"/>
        <c:crossBetween val="midCat"/>
      </c:valAx>
      <c:valAx>
        <c:axId val="96850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9684480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pageSetup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236" cy="62802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0.01602</cdr:x>
      <cdr:y>0.50946</cdr:y>
    </cdr:from>
    <cdr:to>
      <cdr:x>0.05835</cdr:x>
      <cdr:y>0.58675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38907" y="3204765"/>
          <a:ext cx="367109" cy="4861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2000"/>
            <a:t>.</a:t>
          </a:r>
        </a:p>
      </cdr:txBody>
    </cdr:sp>
  </cdr:relSizeAnchor>
  <cdr:relSizeAnchor xmlns:cdr="http://schemas.openxmlformats.org/drawingml/2006/chartDrawing">
    <cdr:from>
      <cdr:x>0.24602</cdr:x>
      <cdr:y>0.61988</cdr:y>
    </cdr:from>
    <cdr:to>
      <cdr:x>0.26776</cdr:x>
      <cdr:y>0.68139</cdr:y>
    </cdr:to>
    <cdr:cxnSp macro="">
      <cdr:nvCxnSpPr>
        <cdr:cNvPr id="4" name="Straight Connector 3"/>
        <cdr:cNvCxnSpPr/>
      </cdr:nvCxnSpPr>
      <cdr:spPr>
        <a:xfrm xmlns:a="http://schemas.openxmlformats.org/drawingml/2006/main" flipV="1">
          <a:off x="2130955" y="3899322"/>
          <a:ext cx="188307" cy="386927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0.25174</cdr:x>
      <cdr:y>0.57255</cdr:y>
    </cdr:from>
    <cdr:to>
      <cdr:x>0.33526</cdr:x>
      <cdr:y>0.66404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180493" y="3601611"/>
          <a:ext cx="723433" cy="575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 i="1"/>
            <a:t>W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0.36042</cdr:x>
      <cdr:y>0.30126</cdr:y>
    </cdr:from>
    <cdr:to>
      <cdr:x>0.46586</cdr:x>
      <cdr:y>0.30126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3121846" y="1895067"/>
          <a:ext cx="913300" cy="0"/>
        </a:xfrm>
        <a:prstGeom xmlns:a="http://schemas.openxmlformats.org/drawingml/2006/main" prst="straightConnector1">
          <a:avLst/>
        </a:prstGeom>
        <a:ln xmlns:a="http://schemas.openxmlformats.org/drawingml/2006/main" w="6350">
          <a:solidFill>
            <a:schemeClr val="tx1"/>
          </a:solidFill>
          <a:tailEnd type="stealt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0.50458</cdr:x>
      <cdr:y>0.62795</cdr:y>
    </cdr:from>
    <cdr:to>
      <cdr:x>0.61002</cdr:x>
      <cdr:y>0.62795</cdr:y>
    </cdr:to>
    <cdr:cxnSp macro="">
      <cdr:nvCxnSpPr>
        <cdr:cNvPr id="4" name="Straight Arrow Connector 3"/>
        <cdr:cNvCxnSpPr/>
      </cdr:nvCxnSpPr>
      <cdr:spPr>
        <a:xfrm xmlns:a="http://schemas.openxmlformats.org/drawingml/2006/main" flipH="1">
          <a:off x="4375545" y="3950096"/>
          <a:ext cx="914400" cy="0"/>
        </a:xfrm>
        <a:prstGeom xmlns:a="http://schemas.openxmlformats.org/drawingml/2006/main" prst="straightConnector1">
          <a:avLst/>
        </a:prstGeom>
        <a:ln xmlns:a="http://schemas.openxmlformats.org/drawingml/2006/main" w="6350">
          <a:solidFill>
            <a:schemeClr val="tx1"/>
          </a:solidFill>
          <a:tailEnd type="stealt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0.51157</cdr:x>
      <cdr:y>0.79218</cdr:y>
    </cdr:from>
    <cdr:to>
      <cdr:x>0.61702</cdr:x>
      <cdr:y>0.79218</cdr:y>
    </cdr:to>
    <cdr:cxnSp macro="">
      <cdr:nvCxnSpPr>
        <cdr:cNvPr id="6" name="Straight Arrow Connector 5"/>
        <cdr:cNvCxnSpPr/>
      </cdr:nvCxnSpPr>
      <cdr:spPr>
        <a:xfrm xmlns:a="http://schemas.openxmlformats.org/drawingml/2006/main" flipH="1">
          <a:off x="4431147" y="4983184"/>
          <a:ext cx="913387" cy="0"/>
        </a:xfrm>
        <a:prstGeom xmlns:a="http://schemas.openxmlformats.org/drawingml/2006/main" prst="straightConnector1">
          <a:avLst/>
        </a:prstGeom>
        <a:ln xmlns:a="http://schemas.openxmlformats.org/drawingml/2006/main" w="6350">
          <a:solidFill>
            <a:schemeClr val="tx1"/>
          </a:solidFill>
          <a:tailEnd type="stealt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0.38902</cdr:x>
      <cdr:y>0.24921</cdr:y>
    </cdr:from>
    <cdr:to>
      <cdr:x>0.47254</cdr:x>
      <cdr:y>0.33596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3373438" y="1567656"/>
          <a:ext cx="724297" cy="5457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/>
            <a:t>E</a:t>
          </a:r>
        </a:p>
      </cdr:txBody>
    </cdr:sp>
  </cdr:relSizeAnchor>
  <cdr:relSizeAnchor xmlns:cdr="http://schemas.openxmlformats.org/drawingml/2006/chartDrawing">
    <cdr:from>
      <cdr:x>0.52874</cdr:x>
      <cdr:y>0.57432</cdr:y>
    </cdr:from>
    <cdr:to>
      <cdr:x>0.61227</cdr:x>
      <cdr:y>0.66107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4585097" y="3612753"/>
          <a:ext cx="724297" cy="5457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/>
            <a:t>A</a:t>
          </a:r>
        </a:p>
      </cdr:txBody>
    </cdr:sp>
  </cdr:relSizeAnchor>
  <cdr:relSizeAnchor xmlns:cdr="http://schemas.openxmlformats.org/drawingml/2006/chartDrawing">
    <cdr:from>
      <cdr:x>0.53904</cdr:x>
      <cdr:y>0.72732</cdr:y>
    </cdr:from>
    <cdr:to>
      <cdr:x>0.62256</cdr:x>
      <cdr:y>0.81407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4674394" y="4575175"/>
          <a:ext cx="724297" cy="5457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/>
            <a:t>H</a:t>
          </a:r>
          <a:r>
            <a:rPr lang="en-US" sz="1600" baseline="-25000"/>
            <a:t>2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71437</xdr:colOff>
      <xdr:row>3</xdr:row>
      <xdr:rowOff>104775</xdr:rowOff>
    </xdr:from>
    <xdr:to>
      <xdr:col>12</xdr:col>
      <xdr:colOff>376237</xdr:colOff>
      <xdr:row>17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workbookViewId="0">
      <selection activeCell="A4" sqref="A4"/>
    </sheetView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6</v>
      </c>
    </row>
    <row r="3" spans="1:3" x14ac:dyDescent="0.25">
      <c r="A3" t="s">
        <v>1</v>
      </c>
    </row>
    <row r="5" spans="1:3" x14ac:dyDescent="0.25">
      <c r="A5" t="s">
        <v>2</v>
      </c>
      <c r="B5">
        <v>1.4E-2</v>
      </c>
      <c r="C5" t="s">
        <v>28</v>
      </c>
    </row>
    <row r="6" spans="1:3" x14ac:dyDescent="0.25">
      <c r="A6" t="s">
        <v>3</v>
      </c>
      <c r="B6">
        <v>0.12</v>
      </c>
      <c r="C6" t="s">
        <v>29</v>
      </c>
    </row>
    <row r="7" spans="1:3" x14ac:dyDescent="0.25">
      <c r="A7" t="s">
        <v>4</v>
      </c>
      <c r="B7">
        <v>2.5000000000000001E-2</v>
      </c>
      <c r="C7" t="s">
        <v>29</v>
      </c>
    </row>
    <row r="8" spans="1:3" x14ac:dyDescent="0.25">
      <c r="A8" t="s">
        <v>5</v>
      </c>
      <c r="B8">
        <v>7.4999999999999997E-2</v>
      </c>
      <c r="C8" t="s">
        <v>29</v>
      </c>
    </row>
    <row r="10" spans="1:3" x14ac:dyDescent="0.25">
      <c r="A10" t="s">
        <v>7</v>
      </c>
      <c r="B10">
        <v>673.15</v>
      </c>
      <c r="C10" t="s">
        <v>10</v>
      </c>
    </row>
    <row r="11" spans="1:3" x14ac:dyDescent="0.25">
      <c r="A11" t="s">
        <v>8</v>
      </c>
      <c r="B11">
        <v>5</v>
      </c>
      <c r="C11" t="s">
        <v>12</v>
      </c>
    </row>
    <row r="12" spans="1:3" x14ac:dyDescent="0.25">
      <c r="A12" t="s">
        <v>8</v>
      </c>
      <c r="B12">
        <f>B11*100000</f>
        <v>500000</v>
      </c>
      <c r="C12" t="s">
        <v>11</v>
      </c>
    </row>
    <row r="13" spans="1:3" x14ac:dyDescent="0.25">
      <c r="A13" t="s">
        <v>9</v>
      </c>
      <c r="B13">
        <f>B12/8.314472/B10</f>
        <v>89.33537794722092</v>
      </c>
      <c r="C13" t="s">
        <v>13</v>
      </c>
    </row>
    <row r="14" spans="1:3" x14ac:dyDescent="0.25">
      <c r="A14" t="s">
        <v>14</v>
      </c>
      <c r="B14">
        <v>70</v>
      </c>
      <c r="C14" t="s">
        <v>17</v>
      </c>
    </row>
    <row r="15" spans="1:3" x14ac:dyDescent="0.25">
      <c r="A15" t="s">
        <v>15</v>
      </c>
      <c r="B15">
        <v>10</v>
      </c>
      <c r="C15" t="s">
        <v>17</v>
      </c>
    </row>
    <row r="16" spans="1:3" x14ac:dyDescent="0.25">
      <c r="A16" t="s">
        <v>16</v>
      </c>
      <c r="B16">
        <v>0</v>
      </c>
      <c r="C16" t="s">
        <v>17</v>
      </c>
    </row>
    <row r="18" spans="1:11" x14ac:dyDescent="0.25">
      <c r="A18" t="s">
        <v>19</v>
      </c>
      <c r="B18" t="s">
        <v>20</v>
      </c>
      <c r="C18" t="s">
        <v>21</v>
      </c>
      <c r="D18" t="s">
        <v>22</v>
      </c>
      <c r="E18" t="s">
        <v>23</v>
      </c>
      <c r="F18" t="s">
        <v>24</v>
      </c>
      <c r="G18" t="s">
        <v>25</v>
      </c>
      <c r="H18" t="s">
        <v>26</v>
      </c>
      <c r="I18" t="s">
        <v>27</v>
      </c>
      <c r="J18" t="s">
        <v>30</v>
      </c>
      <c r="K18" t="s">
        <v>18</v>
      </c>
    </row>
    <row r="19" spans="1:11" x14ac:dyDescent="0.25">
      <c r="A19">
        <v>0</v>
      </c>
      <c r="B19">
        <f>$B$14-$B$15*A19</f>
        <v>70</v>
      </c>
      <c r="C19">
        <f>$B$15*(1-A19)</f>
        <v>10</v>
      </c>
      <c r="D19">
        <f>$B$16+$B$15*A19</f>
        <v>0</v>
      </c>
      <c r="E19">
        <f>SUM(B19:D19)</f>
        <v>80</v>
      </c>
      <c r="F19" s="1">
        <f>$B$11*B19/$E19</f>
        <v>4.375</v>
      </c>
      <c r="G19" s="1">
        <f t="shared" ref="G19:H29" si="0">$B$11*C19/$E19</f>
        <v>0.625</v>
      </c>
      <c r="H19" s="1">
        <f t="shared" si="0"/>
        <v>0</v>
      </c>
      <c r="I19" s="2">
        <f>$B$5*F19*SQRT(G19)/(1+$B$6*F19+SQRT($B$7*G19)+$B$8*H19)^2</f>
        <v>1.7785996940800117E-2</v>
      </c>
      <c r="J19" s="3">
        <f>$B$15/I19</f>
        <v>562.24006072218197</v>
      </c>
    </row>
    <row r="20" spans="1:11" x14ac:dyDescent="0.25">
      <c r="A20">
        <v>0.1</v>
      </c>
      <c r="B20">
        <f t="shared" ref="B20:B29" si="1">$B$14-$B$15*A20</f>
        <v>69</v>
      </c>
      <c r="C20">
        <f t="shared" ref="C20:C29" si="2">$B$15*(1-A20)</f>
        <v>9</v>
      </c>
      <c r="D20">
        <f t="shared" ref="D20:D29" si="3">$B$16+$B$15*A20</f>
        <v>1</v>
      </c>
      <c r="E20">
        <f t="shared" ref="E20:E29" si="4">SUM(B20:D20)</f>
        <v>79</v>
      </c>
      <c r="F20" s="1">
        <f t="shared" ref="F20:F29" si="5">$B$11*B20/$E20</f>
        <v>4.3670886075949369</v>
      </c>
      <c r="G20" s="1">
        <f t="shared" si="0"/>
        <v>0.569620253164557</v>
      </c>
      <c r="H20" s="1">
        <f t="shared" si="0"/>
        <v>6.3291139240506333E-2</v>
      </c>
      <c r="I20" s="2">
        <f t="shared" ref="I20:I29" si="6">$B$5*F20*SQRT(G20)/(1+$B$6*F20+SQRT($B$7*G20)+$B$8*H20)^2</f>
        <v>1.6987491881936313E-2</v>
      </c>
      <c r="J20" s="3">
        <f t="shared" ref="J20:J29" si="7">$B$15/I20</f>
        <v>588.66841965255162</v>
      </c>
    </row>
    <row r="21" spans="1:11" x14ac:dyDescent="0.25">
      <c r="A21">
        <v>0.2</v>
      </c>
      <c r="B21">
        <f t="shared" si="1"/>
        <v>68</v>
      </c>
      <c r="C21">
        <f t="shared" si="2"/>
        <v>8</v>
      </c>
      <c r="D21">
        <f t="shared" si="3"/>
        <v>2</v>
      </c>
      <c r="E21">
        <f t="shared" si="4"/>
        <v>78</v>
      </c>
      <c r="F21" s="1">
        <f t="shared" si="5"/>
        <v>4.3589743589743586</v>
      </c>
      <c r="G21" s="1">
        <f t="shared" si="0"/>
        <v>0.51282051282051277</v>
      </c>
      <c r="H21" s="1">
        <f t="shared" si="0"/>
        <v>0.12820512820512819</v>
      </c>
      <c r="I21" s="2">
        <f t="shared" si="6"/>
        <v>1.6131605528053292E-2</v>
      </c>
      <c r="J21" s="3">
        <f t="shared" si="7"/>
        <v>619.90109928052311</v>
      </c>
      <c r="K21" s="3">
        <f>(A20-A19)/3*(J19+4*J20+J21)</f>
        <v>117.89382795376372</v>
      </c>
    </row>
    <row r="22" spans="1:11" x14ac:dyDescent="0.25">
      <c r="A22">
        <v>0.3</v>
      </c>
      <c r="B22">
        <f t="shared" si="1"/>
        <v>67</v>
      </c>
      <c r="C22">
        <f t="shared" si="2"/>
        <v>7</v>
      </c>
      <c r="D22">
        <f t="shared" si="3"/>
        <v>3</v>
      </c>
      <c r="E22">
        <f t="shared" si="4"/>
        <v>77</v>
      </c>
      <c r="F22" s="1">
        <f t="shared" si="5"/>
        <v>4.3506493506493502</v>
      </c>
      <c r="G22" s="1">
        <f t="shared" si="0"/>
        <v>0.45454545454545453</v>
      </c>
      <c r="H22" s="1">
        <f t="shared" si="0"/>
        <v>0.19480519480519481</v>
      </c>
      <c r="I22" s="2">
        <f t="shared" si="6"/>
        <v>1.5206982821768984E-2</v>
      </c>
      <c r="J22" s="3">
        <f t="shared" si="7"/>
        <v>657.59264130192059</v>
      </c>
      <c r="K22" s="3"/>
    </row>
    <row r="23" spans="1:11" x14ac:dyDescent="0.25">
      <c r="A23">
        <v>0.4</v>
      </c>
      <c r="B23">
        <f t="shared" si="1"/>
        <v>66</v>
      </c>
      <c r="C23">
        <f t="shared" si="2"/>
        <v>6</v>
      </c>
      <c r="D23">
        <f t="shared" si="3"/>
        <v>4</v>
      </c>
      <c r="E23">
        <f t="shared" si="4"/>
        <v>76</v>
      </c>
      <c r="F23" s="1">
        <f t="shared" si="5"/>
        <v>4.3421052631578947</v>
      </c>
      <c r="G23" s="1">
        <f t="shared" si="0"/>
        <v>0.39473684210526316</v>
      </c>
      <c r="H23" s="1">
        <f t="shared" si="0"/>
        <v>0.26315789473684209</v>
      </c>
      <c r="I23" s="2">
        <f t="shared" si="6"/>
        <v>1.4197961267472366E-2</v>
      </c>
      <c r="J23" s="3">
        <f t="shared" si="7"/>
        <v>704.32647417556166</v>
      </c>
      <c r="K23" s="3">
        <f t="shared" ref="K23" si="8">(A22-A21)/3*(J21+4*J22+J23)</f>
        <v>131.81993795545887</v>
      </c>
    </row>
    <row r="24" spans="1:11" x14ac:dyDescent="0.25">
      <c r="A24">
        <v>0.5</v>
      </c>
      <c r="B24">
        <f t="shared" si="1"/>
        <v>65</v>
      </c>
      <c r="C24">
        <f t="shared" si="2"/>
        <v>5</v>
      </c>
      <c r="D24">
        <f t="shared" si="3"/>
        <v>5</v>
      </c>
      <c r="E24">
        <f t="shared" si="4"/>
        <v>75</v>
      </c>
      <c r="F24" s="1">
        <f t="shared" si="5"/>
        <v>4.333333333333333</v>
      </c>
      <c r="G24" s="1">
        <f t="shared" si="0"/>
        <v>0.33333333333333331</v>
      </c>
      <c r="H24" s="1">
        <f t="shared" si="0"/>
        <v>0.33333333333333331</v>
      </c>
      <c r="I24" s="2">
        <f t="shared" si="6"/>
        <v>1.3081890106807296E-2</v>
      </c>
      <c r="J24" s="3">
        <f t="shared" si="7"/>
        <v>764.41553310376742</v>
      </c>
      <c r="K24" s="3"/>
    </row>
    <row r="25" spans="1:11" x14ac:dyDescent="0.25">
      <c r="A25">
        <v>0.6</v>
      </c>
      <c r="B25">
        <f t="shared" si="1"/>
        <v>64</v>
      </c>
      <c r="C25">
        <f t="shared" si="2"/>
        <v>4</v>
      </c>
      <c r="D25">
        <f t="shared" si="3"/>
        <v>6</v>
      </c>
      <c r="E25">
        <f t="shared" si="4"/>
        <v>74</v>
      </c>
      <c r="F25" s="1">
        <f t="shared" si="5"/>
        <v>4.3243243243243246</v>
      </c>
      <c r="G25" s="1">
        <f t="shared" si="0"/>
        <v>0.27027027027027029</v>
      </c>
      <c r="H25" s="1">
        <f t="shared" si="0"/>
        <v>0.40540540540540543</v>
      </c>
      <c r="I25" s="2">
        <f t="shared" si="6"/>
        <v>1.18238414015176E-2</v>
      </c>
      <c r="J25" s="3">
        <f t="shared" si="7"/>
        <v>845.74882734104426</v>
      </c>
      <c r="K25" s="3">
        <f t="shared" ref="K25" si="9">(A24-A23)/3*(J23+4*J24+J25)</f>
        <v>153.5912477977225</v>
      </c>
    </row>
    <row r="26" spans="1:11" x14ac:dyDescent="0.25">
      <c r="A26">
        <v>0.7</v>
      </c>
      <c r="B26">
        <f t="shared" si="1"/>
        <v>63</v>
      </c>
      <c r="C26">
        <f t="shared" si="2"/>
        <v>3.0000000000000004</v>
      </c>
      <c r="D26">
        <f t="shared" si="3"/>
        <v>7</v>
      </c>
      <c r="E26">
        <f t="shared" si="4"/>
        <v>73</v>
      </c>
      <c r="F26" s="1">
        <f t="shared" si="5"/>
        <v>4.3150684931506849</v>
      </c>
      <c r="G26" s="1">
        <f t="shared" si="0"/>
        <v>0.20547945205479454</v>
      </c>
      <c r="H26" s="1">
        <f t="shared" si="0"/>
        <v>0.47945205479452052</v>
      </c>
      <c r="I26" s="2">
        <f t="shared" si="6"/>
        <v>1.0364732514180833E-2</v>
      </c>
      <c r="J26" s="3">
        <f t="shared" si="7"/>
        <v>964.8102337728626</v>
      </c>
      <c r="K26" s="3"/>
    </row>
    <row r="27" spans="1:11" x14ac:dyDescent="0.25">
      <c r="A27">
        <v>0.8</v>
      </c>
      <c r="B27">
        <f t="shared" si="1"/>
        <v>62</v>
      </c>
      <c r="C27">
        <f t="shared" si="2"/>
        <v>1.9999999999999996</v>
      </c>
      <c r="D27">
        <f t="shared" si="3"/>
        <v>8</v>
      </c>
      <c r="E27">
        <f t="shared" si="4"/>
        <v>72</v>
      </c>
      <c r="F27" s="1">
        <f t="shared" si="5"/>
        <v>4.3055555555555554</v>
      </c>
      <c r="G27" s="1">
        <f t="shared" si="0"/>
        <v>0.13888888888888887</v>
      </c>
      <c r="H27" s="1">
        <f t="shared" si="0"/>
        <v>0.55555555555555558</v>
      </c>
      <c r="I27" s="2">
        <f t="shared" si="6"/>
        <v>8.5887880607135106E-3</v>
      </c>
      <c r="J27" s="3">
        <f t="shared" si="7"/>
        <v>1164.3086229757605</v>
      </c>
      <c r="K27" s="3">
        <f t="shared" ref="K27" si="10">(A26-A25)/3*(J25+4*J26+J27)</f>
        <v>195.64327951360849</v>
      </c>
    </row>
    <row r="28" spans="1:11" x14ac:dyDescent="0.25">
      <c r="A28">
        <v>0.875</v>
      </c>
      <c r="B28">
        <f t="shared" si="1"/>
        <v>61.25</v>
      </c>
      <c r="C28">
        <f t="shared" si="2"/>
        <v>1.25</v>
      </c>
      <c r="D28">
        <f t="shared" si="3"/>
        <v>8.75</v>
      </c>
      <c r="E28">
        <f t="shared" si="4"/>
        <v>71.25</v>
      </c>
      <c r="F28" s="1">
        <f t="shared" si="5"/>
        <v>4.2982456140350873</v>
      </c>
      <c r="G28" s="1">
        <f t="shared" si="0"/>
        <v>8.771929824561403E-2</v>
      </c>
      <c r="H28" s="1">
        <f t="shared" si="0"/>
        <v>0.61403508771929827</v>
      </c>
      <c r="I28" s="2">
        <f t="shared" si="6"/>
        <v>6.8870329294449285E-3</v>
      </c>
      <c r="J28" s="3">
        <f t="shared" si="7"/>
        <v>1452.0040926834897</v>
      </c>
      <c r="K28" s="3"/>
    </row>
    <row r="29" spans="1:11" x14ac:dyDescent="0.25">
      <c r="A29">
        <v>0.95</v>
      </c>
      <c r="B29">
        <f t="shared" si="1"/>
        <v>60.5</v>
      </c>
      <c r="C29">
        <f t="shared" si="2"/>
        <v>0.50000000000000044</v>
      </c>
      <c r="D29">
        <f t="shared" si="3"/>
        <v>9.5</v>
      </c>
      <c r="E29">
        <f t="shared" si="4"/>
        <v>70.5</v>
      </c>
      <c r="F29" s="1">
        <f t="shared" si="5"/>
        <v>4.2907801418439719</v>
      </c>
      <c r="G29" s="1">
        <f t="shared" si="0"/>
        <v>3.5460992907801449E-2</v>
      </c>
      <c r="H29" s="1">
        <f t="shared" si="0"/>
        <v>0.67375886524822692</v>
      </c>
      <c r="I29" s="2">
        <f t="shared" si="6"/>
        <v>4.4453852880884798E-3</v>
      </c>
      <c r="J29" s="3">
        <f t="shared" si="7"/>
        <v>2249.5237987121718</v>
      </c>
      <c r="K29" s="3">
        <f t="shared" ref="K29" si="11">(A28-A27)/3*(J27+4*J28+J29)</f>
        <v>230.54621981054709</v>
      </c>
    </row>
    <row r="30" spans="1:11" x14ac:dyDescent="0.25">
      <c r="J30" t="s">
        <v>18</v>
      </c>
      <c r="K30" s="3">
        <f>SUM(K19:K29)</f>
        <v>829.49451303110061</v>
      </c>
    </row>
    <row r="36" spans="1:13" x14ac:dyDescent="0.25">
      <c r="A36">
        <v>0</v>
      </c>
      <c r="B36">
        <f>$B$14-$B$15*A36</f>
        <v>70</v>
      </c>
      <c r="C36">
        <f>$B$15*(1-A36)</f>
        <v>10</v>
      </c>
      <c r="D36">
        <f>$B$16+$B$15*A36</f>
        <v>0</v>
      </c>
      <c r="E36">
        <f>SUM(B36:D36)</f>
        <v>80</v>
      </c>
      <c r="F36" s="1">
        <f>$B$11*B36/$E36</f>
        <v>4.375</v>
      </c>
      <c r="G36" s="1">
        <f t="shared" ref="G36:G40" si="12">$B$11*C36/$E36</f>
        <v>0.625</v>
      </c>
      <c r="H36" s="1">
        <f t="shared" ref="H36:H40" si="13">$B$11*D36/$E36</f>
        <v>0</v>
      </c>
      <c r="I36" s="2">
        <f>$B$5*F36*SQRT(G36)/(1+$B$6*F36+SQRT($B$7*G36)+$B$8*H36)^2</f>
        <v>1.7785996940800117E-2</v>
      </c>
      <c r="J36" s="3">
        <f>$B$15/I36</f>
        <v>562.24006072218197</v>
      </c>
      <c r="L36">
        <f>A29</f>
        <v>0.95</v>
      </c>
      <c r="M36">
        <v>0</v>
      </c>
    </row>
    <row r="37" spans="1:13" x14ac:dyDescent="0.25">
      <c r="A37">
        <v>0.1</v>
      </c>
      <c r="B37">
        <f t="shared" ref="B37:B40" si="14">$B$14-$B$15*A37</f>
        <v>69</v>
      </c>
      <c r="C37">
        <f t="shared" ref="C37:C40" si="15">$B$15*(1-A37)</f>
        <v>9</v>
      </c>
      <c r="D37">
        <f t="shared" ref="D37:D40" si="16">$B$16+$B$15*A37</f>
        <v>1</v>
      </c>
      <c r="E37">
        <f t="shared" ref="E37:E40" si="17">SUM(B37:D37)</f>
        <v>79</v>
      </c>
      <c r="F37" s="1">
        <f t="shared" ref="F37:F40" si="18">$B$11*B37/$E37</f>
        <v>4.3670886075949369</v>
      </c>
      <c r="G37" s="1">
        <f t="shared" si="12"/>
        <v>0.569620253164557</v>
      </c>
      <c r="H37" s="1">
        <f t="shared" si="13"/>
        <v>6.3291139240506333E-2</v>
      </c>
      <c r="I37" s="2">
        <f t="shared" ref="I37:I40" si="19">$B$5*F37*SQRT(G37)/(1+$B$6*F37+SQRT($B$7*G37)+$B$8*H37)^2</f>
        <v>1.6987491881936313E-2</v>
      </c>
      <c r="J37" s="3">
        <f t="shared" ref="J37:J40" si="20">$B$15/I37</f>
        <v>588.66841965255162</v>
      </c>
      <c r="L37">
        <f>A29</f>
        <v>0.95</v>
      </c>
      <c r="M37" s="3">
        <f>J29</f>
        <v>2249.5237987121718</v>
      </c>
    </row>
    <row r="38" spans="1:13" x14ac:dyDescent="0.25">
      <c r="A38">
        <v>0.2</v>
      </c>
      <c r="B38">
        <f t="shared" si="14"/>
        <v>68</v>
      </c>
      <c r="C38">
        <f t="shared" si="15"/>
        <v>8</v>
      </c>
      <c r="D38">
        <f t="shared" si="16"/>
        <v>2</v>
      </c>
      <c r="E38">
        <f t="shared" si="17"/>
        <v>78</v>
      </c>
      <c r="F38" s="1">
        <f t="shared" si="18"/>
        <v>4.3589743589743586</v>
      </c>
      <c r="G38" s="1">
        <f t="shared" si="12"/>
        <v>0.51282051282051277</v>
      </c>
      <c r="H38" s="1">
        <f t="shared" si="13"/>
        <v>0.12820512820512819</v>
      </c>
      <c r="I38" s="2">
        <f t="shared" si="19"/>
        <v>1.6131605528053292E-2</v>
      </c>
      <c r="J38" s="3">
        <f t="shared" si="20"/>
        <v>619.90109928052311</v>
      </c>
    </row>
    <row r="39" spans="1:13" x14ac:dyDescent="0.25">
      <c r="A39">
        <v>0.3</v>
      </c>
      <c r="B39">
        <f t="shared" si="14"/>
        <v>67</v>
      </c>
      <c r="C39">
        <f t="shared" si="15"/>
        <v>7</v>
      </c>
      <c r="D39">
        <f t="shared" si="16"/>
        <v>3</v>
      </c>
      <c r="E39">
        <f t="shared" si="17"/>
        <v>77</v>
      </c>
      <c r="F39" s="1">
        <f t="shared" si="18"/>
        <v>4.3506493506493502</v>
      </c>
      <c r="G39" s="1">
        <f t="shared" si="12"/>
        <v>0.45454545454545453</v>
      </c>
      <c r="H39" s="1">
        <f t="shared" si="13"/>
        <v>0.19480519480519481</v>
      </c>
      <c r="I39" s="2">
        <f t="shared" si="19"/>
        <v>1.5206982821768984E-2</v>
      </c>
      <c r="J39" s="3">
        <f t="shared" si="20"/>
        <v>657.59264130192059</v>
      </c>
    </row>
    <row r="40" spans="1:13" x14ac:dyDescent="0.25">
      <c r="A40">
        <v>0.4</v>
      </c>
      <c r="B40">
        <f t="shared" si="14"/>
        <v>66</v>
      </c>
      <c r="C40">
        <f t="shared" si="15"/>
        <v>6</v>
      </c>
      <c r="D40">
        <f t="shared" si="16"/>
        <v>4</v>
      </c>
      <c r="E40">
        <f t="shared" si="17"/>
        <v>76</v>
      </c>
      <c r="F40" s="1">
        <f t="shared" si="18"/>
        <v>4.3421052631578947</v>
      </c>
      <c r="G40" s="1">
        <f t="shared" si="12"/>
        <v>0.39473684210526316</v>
      </c>
      <c r="H40" s="1">
        <f t="shared" si="13"/>
        <v>0.26315789473684209</v>
      </c>
      <c r="I40" s="2">
        <f t="shared" si="19"/>
        <v>1.4197961267472366E-2</v>
      </c>
      <c r="J40" s="3">
        <f t="shared" si="20"/>
        <v>704.32647417556166</v>
      </c>
    </row>
    <row r="41" spans="1:13" x14ac:dyDescent="0.25">
      <c r="A41">
        <v>0.5</v>
      </c>
      <c r="B41">
        <f>$B$14-$B$15*A41</f>
        <v>65</v>
      </c>
      <c r="C41">
        <f>$B$15*(1-A41)</f>
        <v>5</v>
      </c>
      <c r="D41">
        <f>$B$16+$B$15*A41</f>
        <v>5</v>
      </c>
      <c r="E41">
        <f>SUM(B41:D41)</f>
        <v>75</v>
      </c>
      <c r="F41" s="1">
        <f>$B$11*B41/$E41</f>
        <v>4.333333333333333</v>
      </c>
      <c r="G41" s="1">
        <f t="shared" ref="G41:G43" si="21">$B$11*C41/$E41</f>
        <v>0.33333333333333331</v>
      </c>
      <c r="H41" s="1">
        <f t="shared" ref="H41:H43" si="22">$B$11*D41/$E41</f>
        <v>0.33333333333333331</v>
      </c>
      <c r="I41" s="2">
        <f>$B$5*F41*SQRT(G41)/(1+$B$6*F41+SQRT($B$7*G41)+$B$8*H41)^2</f>
        <v>1.3081890106807296E-2</v>
      </c>
      <c r="J41" s="3">
        <f>$B$15/I41</f>
        <v>764.41553310376742</v>
      </c>
    </row>
    <row r="42" spans="1:13" x14ac:dyDescent="0.25">
      <c r="A42">
        <v>0.6</v>
      </c>
      <c r="B42">
        <f t="shared" ref="B42:B43" si="23">$B$14-$B$15*A42</f>
        <v>64</v>
      </c>
      <c r="C42">
        <f t="shared" ref="C42:C43" si="24">$B$15*(1-A42)</f>
        <v>4</v>
      </c>
      <c r="D42">
        <f t="shared" ref="D42:D43" si="25">$B$16+$B$15*A42</f>
        <v>6</v>
      </c>
      <c r="E42">
        <f t="shared" ref="E42:E43" si="26">SUM(B42:D42)</f>
        <v>74</v>
      </c>
      <c r="F42" s="1">
        <f t="shared" ref="F42:F43" si="27">$B$11*B42/$E42</f>
        <v>4.3243243243243246</v>
      </c>
      <c r="G42" s="1">
        <f t="shared" si="21"/>
        <v>0.27027027027027029</v>
      </c>
      <c r="H42" s="1">
        <f t="shared" si="22"/>
        <v>0.40540540540540543</v>
      </c>
      <c r="I42" s="2">
        <f t="shared" ref="I42:I43" si="28">$B$5*F42*SQRT(G42)/(1+$B$6*F42+SQRT($B$7*G42)+$B$8*H42)^2</f>
        <v>1.18238414015176E-2</v>
      </c>
      <c r="J42" s="3">
        <f t="shared" ref="J42:J43" si="29">$B$15/I42</f>
        <v>845.74882734104426</v>
      </c>
    </row>
    <row r="43" spans="1:13" x14ac:dyDescent="0.25">
      <c r="A43">
        <v>0.7</v>
      </c>
      <c r="B43">
        <f t="shared" si="23"/>
        <v>63</v>
      </c>
      <c r="C43">
        <f t="shared" si="24"/>
        <v>3.0000000000000004</v>
      </c>
      <c r="D43">
        <f t="shared" si="25"/>
        <v>7</v>
      </c>
      <c r="E43">
        <f t="shared" si="26"/>
        <v>73</v>
      </c>
      <c r="F43" s="1">
        <f t="shared" si="27"/>
        <v>4.3150684931506849</v>
      </c>
      <c r="G43" s="1">
        <f t="shared" si="21"/>
        <v>0.20547945205479454</v>
      </c>
      <c r="H43" s="1">
        <f t="shared" si="22"/>
        <v>0.47945205479452052</v>
      </c>
      <c r="I43" s="2">
        <f t="shared" si="28"/>
        <v>1.0364732514180833E-2</v>
      </c>
      <c r="J43" s="3">
        <f t="shared" si="29"/>
        <v>964.8102337728626</v>
      </c>
    </row>
    <row r="44" spans="1:13" x14ac:dyDescent="0.25">
      <c r="A44">
        <f>A43+0.05</f>
        <v>0.75</v>
      </c>
      <c r="B44">
        <f t="shared" ref="B44:B53" si="30">$B$14-$B$15*A44</f>
        <v>62.5</v>
      </c>
      <c r="C44">
        <f t="shared" ref="C44:C53" si="31">$B$15*(1-A44)</f>
        <v>2.5</v>
      </c>
      <c r="D44">
        <f t="shared" ref="D44:D53" si="32">$B$16+$B$15*A44</f>
        <v>7.5</v>
      </c>
      <c r="E44">
        <f t="shared" ref="E44:E53" si="33">SUM(B44:D44)</f>
        <v>72.5</v>
      </c>
      <c r="F44" s="1">
        <f t="shared" ref="F44:F53" si="34">$B$11*B44/$E44</f>
        <v>4.3103448275862073</v>
      </c>
      <c r="G44" s="1">
        <f t="shared" ref="G44:G53" si="35">$B$11*C44/$E44</f>
        <v>0.17241379310344829</v>
      </c>
      <c r="H44" s="1">
        <f t="shared" ref="H44:H53" si="36">$B$11*D44/$E44</f>
        <v>0.51724137931034486</v>
      </c>
      <c r="I44" s="2">
        <f t="shared" ref="I44:I53" si="37">$B$5*F44*SQRT(G44)/(1+$B$6*F44+SQRT($B$7*G44)+$B$8*H44)^2</f>
        <v>9.5277775518156985E-3</v>
      </c>
      <c r="J44" s="3">
        <f t="shared" ref="J44:J53" si="38">$B$15/I44</f>
        <v>1049.5627071073159</v>
      </c>
    </row>
    <row r="45" spans="1:13" x14ac:dyDescent="0.25">
      <c r="A45">
        <f>A44+0.05</f>
        <v>0.8</v>
      </c>
      <c r="B45">
        <f t="shared" si="30"/>
        <v>62</v>
      </c>
      <c r="C45">
        <f t="shared" si="31"/>
        <v>1.9999999999999996</v>
      </c>
      <c r="D45">
        <f t="shared" si="32"/>
        <v>8</v>
      </c>
      <c r="E45">
        <f t="shared" si="33"/>
        <v>72</v>
      </c>
      <c r="F45" s="1">
        <f t="shared" si="34"/>
        <v>4.3055555555555554</v>
      </c>
      <c r="G45" s="1">
        <f t="shared" si="35"/>
        <v>0.13888888888888887</v>
      </c>
      <c r="H45" s="1">
        <f t="shared" si="36"/>
        <v>0.55555555555555558</v>
      </c>
      <c r="I45" s="2">
        <f t="shared" si="37"/>
        <v>8.5887880607135106E-3</v>
      </c>
      <c r="J45" s="3">
        <f t="shared" si="38"/>
        <v>1164.3086229757605</v>
      </c>
    </row>
    <row r="46" spans="1:13" x14ac:dyDescent="0.25">
      <c r="A46">
        <f>A45+0.025</f>
        <v>0.82500000000000007</v>
      </c>
      <c r="B46">
        <f t="shared" si="30"/>
        <v>61.75</v>
      </c>
      <c r="C46">
        <f t="shared" si="31"/>
        <v>1.7499999999999993</v>
      </c>
      <c r="D46">
        <f t="shared" si="32"/>
        <v>8.25</v>
      </c>
      <c r="E46">
        <f t="shared" si="33"/>
        <v>71.75</v>
      </c>
      <c r="F46" s="1">
        <f t="shared" si="34"/>
        <v>4.3031358885017426</v>
      </c>
      <c r="G46" s="1">
        <f t="shared" si="35"/>
        <v>0.12195121951219508</v>
      </c>
      <c r="H46" s="1">
        <f t="shared" si="36"/>
        <v>0.57491289198606277</v>
      </c>
      <c r="I46" s="2">
        <f t="shared" si="37"/>
        <v>8.0689460537218E-3</v>
      </c>
      <c r="J46" s="3">
        <f t="shared" si="38"/>
        <v>1239.3192287346501</v>
      </c>
    </row>
    <row r="47" spans="1:13" x14ac:dyDescent="0.25">
      <c r="A47">
        <f t="shared" ref="A47:A49" si="39">A46+0.025</f>
        <v>0.85000000000000009</v>
      </c>
      <c r="B47">
        <f t="shared" si="30"/>
        <v>61.5</v>
      </c>
      <c r="C47">
        <f t="shared" si="31"/>
        <v>1.4999999999999991</v>
      </c>
      <c r="D47">
        <f t="shared" si="32"/>
        <v>8.5</v>
      </c>
      <c r="E47">
        <f t="shared" si="33"/>
        <v>71.5</v>
      </c>
      <c r="F47" s="1">
        <f t="shared" si="34"/>
        <v>4.3006993006993008</v>
      </c>
      <c r="G47" s="1">
        <f t="shared" si="35"/>
        <v>0.10489510489510483</v>
      </c>
      <c r="H47" s="1">
        <f t="shared" si="36"/>
        <v>0.59440559440559437</v>
      </c>
      <c r="I47" s="2">
        <f t="shared" si="37"/>
        <v>7.5055551215142784E-3</v>
      </c>
      <c r="J47" s="3">
        <f t="shared" si="38"/>
        <v>1332.3464871153269</v>
      </c>
    </row>
    <row r="48" spans="1:13" x14ac:dyDescent="0.25">
      <c r="A48">
        <f t="shared" si="39"/>
        <v>0.87500000000000011</v>
      </c>
      <c r="B48">
        <f t="shared" si="30"/>
        <v>61.25</v>
      </c>
      <c r="C48">
        <f t="shared" si="31"/>
        <v>1.2499999999999989</v>
      </c>
      <c r="D48">
        <f t="shared" si="32"/>
        <v>8.7500000000000018</v>
      </c>
      <c r="E48">
        <f t="shared" si="33"/>
        <v>71.25</v>
      </c>
      <c r="F48" s="1">
        <f t="shared" si="34"/>
        <v>4.2982456140350873</v>
      </c>
      <c r="G48" s="1">
        <f t="shared" si="35"/>
        <v>8.7719298245613961E-2</v>
      </c>
      <c r="H48" s="1">
        <f t="shared" si="36"/>
        <v>0.61403508771929838</v>
      </c>
      <c r="I48" s="2">
        <f t="shared" si="37"/>
        <v>6.8870329294449259E-3</v>
      </c>
      <c r="J48" s="3">
        <f t="shared" si="38"/>
        <v>1452.0040926834904</v>
      </c>
    </row>
    <row r="49" spans="1:10" x14ac:dyDescent="0.25">
      <c r="A49">
        <f t="shared" si="39"/>
        <v>0.90000000000000013</v>
      </c>
      <c r="B49">
        <f t="shared" si="30"/>
        <v>61</v>
      </c>
      <c r="C49">
        <f t="shared" si="31"/>
        <v>0.99999999999999867</v>
      </c>
      <c r="D49">
        <f t="shared" si="32"/>
        <v>9.0000000000000018</v>
      </c>
      <c r="E49">
        <f t="shared" si="33"/>
        <v>71</v>
      </c>
      <c r="F49" s="1">
        <f t="shared" si="34"/>
        <v>4.295774647887324</v>
      </c>
      <c r="G49" s="1">
        <f t="shared" si="35"/>
        <v>7.0422535211267512E-2</v>
      </c>
      <c r="H49" s="1">
        <f t="shared" si="36"/>
        <v>0.63380281690140861</v>
      </c>
      <c r="I49" s="2">
        <f t="shared" si="37"/>
        <v>6.1955831184006636E-3</v>
      </c>
      <c r="J49" s="3">
        <f t="shared" si="38"/>
        <v>1614.0530776353162</v>
      </c>
    </row>
    <row r="50" spans="1:10" x14ac:dyDescent="0.25">
      <c r="A50">
        <f>A49+0.0125</f>
        <v>0.91250000000000009</v>
      </c>
      <c r="B50">
        <f t="shared" si="30"/>
        <v>60.875</v>
      </c>
      <c r="C50">
        <f t="shared" si="31"/>
        <v>0.87499999999999911</v>
      </c>
      <c r="D50">
        <f t="shared" si="32"/>
        <v>9.125</v>
      </c>
      <c r="E50">
        <f t="shared" si="33"/>
        <v>70.875</v>
      </c>
      <c r="F50" s="1">
        <f t="shared" si="34"/>
        <v>4.2945326278659612</v>
      </c>
      <c r="G50" s="1">
        <f t="shared" si="35"/>
        <v>6.1728395061728329E-2</v>
      </c>
      <c r="H50" s="1">
        <f t="shared" si="36"/>
        <v>0.64373897707231043</v>
      </c>
      <c r="I50" s="2">
        <f t="shared" si="37"/>
        <v>5.8139221988147772E-3</v>
      </c>
      <c r="J50" s="3">
        <f t="shared" si="38"/>
        <v>1720.0092567524543</v>
      </c>
    </row>
    <row r="51" spans="1:10" x14ac:dyDescent="0.25">
      <c r="A51">
        <f t="shared" ref="A51:A53" si="40">A50+0.0125</f>
        <v>0.92500000000000004</v>
      </c>
      <c r="B51">
        <f t="shared" si="30"/>
        <v>60.75</v>
      </c>
      <c r="C51">
        <f t="shared" si="31"/>
        <v>0.74999999999999956</v>
      </c>
      <c r="D51">
        <f t="shared" si="32"/>
        <v>9.25</v>
      </c>
      <c r="E51">
        <f t="shared" si="33"/>
        <v>70.75</v>
      </c>
      <c r="F51" s="1">
        <f t="shared" si="34"/>
        <v>4.2932862190812724</v>
      </c>
      <c r="G51" s="1">
        <f t="shared" si="35"/>
        <v>5.3003533568904561E-2</v>
      </c>
      <c r="H51" s="1">
        <f t="shared" si="36"/>
        <v>0.6537102473498233</v>
      </c>
      <c r="I51" s="2">
        <f t="shared" si="37"/>
        <v>5.4012146372711522E-3</v>
      </c>
      <c r="J51" s="3">
        <f t="shared" si="38"/>
        <v>1851.4354032507558</v>
      </c>
    </row>
    <row r="52" spans="1:10" x14ac:dyDescent="0.25">
      <c r="A52">
        <f t="shared" si="40"/>
        <v>0.9375</v>
      </c>
      <c r="B52">
        <f t="shared" si="30"/>
        <v>60.625</v>
      </c>
      <c r="C52">
        <f t="shared" si="31"/>
        <v>0.625</v>
      </c>
      <c r="D52">
        <f t="shared" si="32"/>
        <v>9.375</v>
      </c>
      <c r="E52">
        <f t="shared" si="33"/>
        <v>70.625</v>
      </c>
      <c r="F52" s="1">
        <f t="shared" si="34"/>
        <v>4.2920353982300883</v>
      </c>
      <c r="G52" s="1">
        <f t="shared" si="35"/>
        <v>4.4247787610619468E-2</v>
      </c>
      <c r="H52" s="1">
        <f t="shared" si="36"/>
        <v>0.66371681415929207</v>
      </c>
      <c r="I52" s="2">
        <f t="shared" si="37"/>
        <v>4.9492422544338485E-3</v>
      </c>
      <c r="J52" s="3">
        <f t="shared" si="38"/>
        <v>2020.5113198977801</v>
      </c>
    </row>
    <row r="53" spans="1:10" x14ac:dyDescent="0.25">
      <c r="A53">
        <f t="shared" si="40"/>
        <v>0.95</v>
      </c>
      <c r="B53">
        <f t="shared" si="30"/>
        <v>60.5</v>
      </c>
      <c r="C53">
        <f t="shared" si="31"/>
        <v>0.50000000000000044</v>
      </c>
      <c r="D53">
        <f t="shared" si="32"/>
        <v>9.5</v>
      </c>
      <c r="E53">
        <f t="shared" si="33"/>
        <v>70.5</v>
      </c>
      <c r="F53" s="1">
        <f t="shared" si="34"/>
        <v>4.2907801418439719</v>
      </c>
      <c r="G53" s="1">
        <f t="shared" si="35"/>
        <v>3.5460992907801449E-2</v>
      </c>
      <c r="H53" s="1">
        <f t="shared" si="36"/>
        <v>0.67375886524822692</v>
      </c>
      <c r="I53" s="2">
        <f t="shared" si="37"/>
        <v>4.4453852880884798E-3</v>
      </c>
      <c r="J53" s="3">
        <f t="shared" si="38"/>
        <v>2249.5237987121718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1"/>
  <sheetViews>
    <sheetView workbookViewId="0">
      <selection activeCell="B9" sqref="B9"/>
    </sheetView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6</v>
      </c>
    </row>
    <row r="3" spans="1:3" x14ac:dyDescent="0.25">
      <c r="A3" t="s">
        <v>34</v>
      </c>
    </row>
    <row r="5" spans="1:3" x14ac:dyDescent="0.25">
      <c r="A5" t="s">
        <v>2</v>
      </c>
      <c r="B5">
        <v>1.4E-2</v>
      </c>
      <c r="C5" t="s">
        <v>28</v>
      </c>
    </row>
    <row r="6" spans="1:3" x14ac:dyDescent="0.25">
      <c r="A6" t="s">
        <v>3</v>
      </c>
      <c r="B6">
        <v>0.12</v>
      </c>
      <c r="C6" t="s">
        <v>29</v>
      </c>
    </row>
    <row r="7" spans="1:3" x14ac:dyDescent="0.25">
      <c r="A7" t="s">
        <v>4</v>
      </c>
      <c r="B7">
        <v>2.5000000000000001E-2</v>
      </c>
      <c r="C7" t="s">
        <v>29</v>
      </c>
    </row>
    <row r="8" spans="1:3" x14ac:dyDescent="0.25">
      <c r="A8" t="s">
        <v>5</v>
      </c>
      <c r="B8">
        <v>7.4999999999999997E-2</v>
      </c>
      <c r="C8" t="s">
        <v>29</v>
      </c>
    </row>
    <row r="10" spans="1:3" x14ac:dyDescent="0.25">
      <c r="A10" t="s">
        <v>7</v>
      </c>
      <c r="B10">
        <v>673.15</v>
      </c>
      <c r="C10" t="s">
        <v>10</v>
      </c>
    </row>
    <row r="11" spans="1:3" x14ac:dyDescent="0.25">
      <c r="A11" t="s">
        <v>8</v>
      </c>
      <c r="B11">
        <v>5</v>
      </c>
      <c r="C11" t="s">
        <v>12</v>
      </c>
    </row>
    <row r="12" spans="1:3" x14ac:dyDescent="0.25">
      <c r="A12" t="s">
        <v>8</v>
      </c>
      <c r="B12">
        <f>B11*100000</f>
        <v>500000</v>
      </c>
      <c r="C12" t="s">
        <v>11</v>
      </c>
    </row>
    <row r="13" spans="1:3" x14ac:dyDescent="0.25">
      <c r="A13" t="s">
        <v>9</v>
      </c>
      <c r="B13">
        <f>B12/8.314472/B10</f>
        <v>89.33537794722092</v>
      </c>
      <c r="C13" t="s">
        <v>13</v>
      </c>
    </row>
    <row r="14" spans="1:3" x14ac:dyDescent="0.25">
      <c r="A14" t="s">
        <v>14</v>
      </c>
      <c r="B14">
        <v>70</v>
      </c>
      <c r="C14" t="s">
        <v>17</v>
      </c>
    </row>
    <row r="15" spans="1:3" x14ac:dyDescent="0.25">
      <c r="A15" t="s">
        <v>15</v>
      </c>
      <c r="B15">
        <v>10</v>
      </c>
      <c r="C15" t="s">
        <v>17</v>
      </c>
    </row>
    <row r="16" spans="1:3" x14ac:dyDescent="0.25">
      <c r="A16" t="s">
        <v>16</v>
      </c>
      <c r="B16">
        <v>0</v>
      </c>
      <c r="C16" t="s">
        <v>17</v>
      </c>
    </row>
    <row r="19" spans="1:5" x14ac:dyDescent="0.25">
      <c r="A19" t="s">
        <v>31</v>
      </c>
      <c r="B19" t="s">
        <v>32</v>
      </c>
      <c r="C19" t="s">
        <v>21</v>
      </c>
      <c r="D19" t="s">
        <v>22</v>
      </c>
      <c r="E19" t="s">
        <v>33</v>
      </c>
    </row>
    <row r="20" spans="1:5" x14ac:dyDescent="0.25">
      <c r="A20">
        <v>0</v>
      </c>
      <c r="B20">
        <v>70</v>
      </c>
      <c r="C20">
        <v>10</v>
      </c>
      <c r="D20">
        <v>0</v>
      </c>
      <c r="E20">
        <v>500000</v>
      </c>
    </row>
    <row r="21" spans="1:5" x14ac:dyDescent="0.25">
      <c r="A21">
        <v>10</v>
      </c>
      <c r="B21">
        <v>69.823086244626793</v>
      </c>
      <c r="C21">
        <v>9.8230862446268201</v>
      </c>
      <c r="D21">
        <v>0.17691375537318499</v>
      </c>
      <c r="E21">
        <v>498144.31410492299</v>
      </c>
    </row>
    <row r="22" spans="1:5" x14ac:dyDescent="0.25">
      <c r="A22">
        <v>20</v>
      </c>
      <c r="B22">
        <v>69.648061214469706</v>
      </c>
      <c r="C22">
        <v>9.64806121446974</v>
      </c>
      <c r="D22">
        <v>0.35193878553025798</v>
      </c>
      <c r="E22">
        <v>496285.79879063898</v>
      </c>
    </row>
    <row r="23" spans="1:5" x14ac:dyDescent="0.25">
      <c r="A23">
        <v>30</v>
      </c>
      <c r="B23">
        <v>69.474919325556797</v>
      </c>
      <c r="C23">
        <v>9.4749193255567992</v>
      </c>
      <c r="D23">
        <v>0.52508067444320095</v>
      </c>
      <c r="E23">
        <v>494424.37794594001</v>
      </c>
    </row>
    <row r="24" spans="1:5" x14ac:dyDescent="0.25">
      <c r="A24">
        <v>40</v>
      </c>
      <c r="B24">
        <v>69.303654952268204</v>
      </c>
      <c r="C24">
        <v>9.30365495226817</v>
      </c>
      <c r="D24">
        <v>0.69634504773183004</v>
      </c>
      <c r="E24">
        <v>492559.97438395902</v>
      </c>
    </row>
    <row r="25" spans="1:5" x14ac:dyDescent="0.25">
      <c r="A25">
        <v>50</v>
      </c>
      <c r="B25">
        <v>69.134262411390296</v>
      </c>
      <c r="C25">
        <v>9.1342624113903206</v>
      </c>
      <c r="D25">
        <v>0.86573758860968497</v>
      </c>
      <c r="E25">
        <v>490692.50971002498</v>
      </c>
    </row>
    <row r="26" spans="1:5" x14ac:dyDescent="0.25">
      <c r="A26">
        <v>60</v>
      </c>
      <c r="B26">
        <v>68.966735997090097</v>
      </c>
      <c r="C26">
        <v>8.9667359970900993</v>
      </c>
      <c r="D26">
        <v>1.0332640029099001</v>
      </c>
      <c r="E26">
        <v>488821.90460585902</v>
      </c>
    </row>
    <row r="27" spans="1:5" x14ac:dyDescent="0.25">
      <c r="A27">
        <v>70</v>
      </c>
      <c r="B27">
        <v>68.8010699722102</v>
      </c>
      <c r="C27">
        <v>8.8010699722102093</v>
      </c>
      <c r="D27">
        <v>1.1989300277897901</v>
      </c>
      <c r="E27">
        <v>486948.07866509398</v>
      </c>
    </row>
    <row r="28" spans="1:5" x14ac:dyDescent="0.25">
      <c r="A28">
        <v>80</v>
      </c>
      <c r="B28">
        <v>68.637258549992495</v>
      </c>
      <c r="C28">
        <v>8.6372585499925201</v>
      </c>
      <c r="D28">
        <v>1.3627414500074799</v>
      </c>
      <c r="E28">
        <v>485070.95021945599</v>
      </c>
    </row>
    <row r="29" spans="1:5" x14ac:dyDescent="0.25">
      <c r="A29">
        <v>90</v>
      </c>
      <c r="B29">
        <v>68.475295894078101</v>
      </c>
      <c r="C29">
        <v>8.4752958940781493</v>
      </c>
      <c r="D29">
        <v>1.52470410592185</v>
      </c>
      <c r="E29">
        <v>483190.43633876799</v>
      </c>
    </row>
    <row r="30" spans="1:5" x14ac:dyDescent="0.25">
      <c r="A30">
        <v>100</v>
      </c>
      <c r="B30">
        <v>68.315176118507395</v>
      </c>
      <c r="C30">
        <v>8.3151761185073898</v>
      </c>
      <c r="D30">
        <v>1.68482388149261</v>
      </c>
      <c r="E30">
        <v>481306.45283094997</v>
      </c>
    </row>
    <row r="31" spans="1:5" x14ac:dyDescent="0.25">
      <c r="A31">
        <v>110</v>
      </c>
      <c r="B31">
        <v>68.156893287719797</v>
      </c>
      <c r="C31">
        <v>8.15689328771977</v>
      </c>
      <c r="D31">
        <v>1.84310671228023</v>
      </c>
      <c r="E31">
        <v>479418.914242019</v>
      </c>
    </row>
    <row r="32" spans="1:5" x14ac:dyDescent="0.25">
      <c r="A32">
        <v>120</v>
      </c>
      <c r="B32">
        <v>68.000441416553997</v>
      </c>
      <c r="C32">
        <v>8.0004414165540094</v>
      </c>
      <c r="D32">
        <v>1.9995585834459899</v>
      </c>
      <c r="E32">
        <v>477527.73385608499</v>
      </c>
    </row>
    <row r="33" spans="1:5" x14ac:dyDescent="0.25">
      <c r="A33">
        <v>130</v>
      </c>
      <c r="B33">
        <v>67.845814470248101</v>
      </c>
      <c r="C33">
        <v>7.8458144702480599</v>
      </c>
      <c r="D33">
        <v>2.1541855297519499</v>
      </c>
      <c r="E33">
        <v>475632.82369535702</v>
      </c>
    </row>
    <row r="34" spans="1:5" x14ac:dyDescent="0.25">
      <c r="A34">
        <v>140</v>
      </c>
      <c r="B34">
        <v>67.693006364439</v>
      </c>
      <c r="C34">
        <v>7.6930063644390501</v>
      </c>
      <c r="D34">
        <v>2.3069936355609499</v>
      </c>
      <c r="E34">
        <v>473734.09452013997</v>
      </c>
    </row>
    <row r="35" spans="1:5" x14ac:dyDescent="0.25">
      <c r="A35">
        <v>150</v>
      </c>
      <c r="B35">
        <v>67.542010960380097</v>
      </c>
      <c r="C35">
        <v>7.5420109603800602</v>
      </c>
      <c r="D35">
        <v>2.4579890396199402</v>
      </c>
      <c r="E35">
        <v>471831.45553838398</v>
      </c>
    </row>
    <row r="36" spans="1:5" x14ac:dyDescent="0.25">
      <c r="A36">
        <v>160</v>
      </c>
      <c r="B36">
        <v>67.392822092206004</v>
      </c>
      <c r="C36">
        <v>7.3928220922059804</v>
      </c>
      <c r="D36">
        <v>2.6071779077940298</v>
      </c>
      <c r="E36">
        <v>469924.81463379</v>
      </c>
    </row>
    <row r="37" spans="1:5" x14ac:dyDescent="0.25">
      <c r="A37">
        <v>170</v>
      </c>
      <c r="B37">
        <v>67.245433553313703</v>
      </c>
      <c r="C37">
        <v>7.2454335533137098</v>
      </c>
      <c r="D37">
        <v>2.7545664466862898</v>
      </c>
      <c r="E37">
        <v>468014.07843228802</v>
      </c>
    </row>
    <row r="38" spans="1:5" x14ac:dyDescent="0.25">
      <c r="A38">
        <v>180</v>
      </c>
      <c r="B38">
        <v>67.099839077407196</v>
      </c>
      <c r="C38">
        <v>7.09983907740716</v>
      </c>
      <c r="D38">
        <v>2.9001609225928502</v>
      </c>
      <c r="E38">
        <v>466099.15194292797</v>
      </c>
    </row>
    <row r="39" spans="1:5" x14ac:dyDescent="0.25">
      <c r="A39">
        <v>190</v>
      </c>
      <c r="B39">
        <v>66.956032338496797</v>
      </c>
      <c r="C39">
        <v>6.9560323384967804</v>
      </c>
      <c r="D39">
        <v>3.0439676615032201</v>
      </c>
      <c r="E39">
        <v>464179.93855787697</v>
      </c>
    </row>
    <row r="40" spans="1:5" x14ac:dyDescent="0.25">
      <c r="A40">
        <v>200</v>
      </c>
      <c r="B40">
        <v>66.814006950899596</v>
      </c>
      <c r="C40">
        <v>6.8140069508996204</v>
      </c>
      <c r="D40">
        <v>3.1859930491003801</v>
      </c>
      <c r="E40">
        <v>462256.340052413</v>
      </c>
    </row>
    <row r="41" spans="1:5" x14ac:dyDescent="0.25">
      <c r="A41">
        <v>210</v>
      </c>
      <c r="B41">
        <v>66.673756469239294</v>
      </c>
      <c r="C41">
        <v>6.6737564692392803</v>
      </c>
      <c r="D41">
        <v>3.3262435307607201</v>
      </c>
      <c r="E41">
        <v>460328.25658492697</v>
      </c>
    </row>
    <row r="42" spans="1:5" x14ac:dyDescent="0.25">
      <c r="A42">
        <v>220</v>
      </c>
      <c r="B42">
        <v>66.535274388445899</v>
      </c>
      <c r="C42">
        <v>6.5352743884459299</v>
      </c>
      <c r="D42">
        <v>3.4647256115540701</v>
      </c>
      <c r="E42">
        <v>458395.58669692598</v>
      </c>
    </row>
    <row r="43" spans="1:5" x14ac:dyDescent="0.25">
      <c r="A43">
        <v>230</v>
      </c>
      <c r="B43">
        <v>66.3985541437563</v>
      </c>
      <c r="C43">
        <v>6.3985541437563302</v>
      </c>
      <c r="D43">
        <v>3.6014458562436702</v>
      </c>
      <c r="E43">
        <v>456458.22731302702</v>
      </c>
    </row>
    <row r="44" spans="1:5" x14ac:dyDescent="0.25">
      <c r="A44">
        <v>240</v>
      </c>
      <c r="B44">
        <v>66.263589110713795</v>
      </c>
      <c r="C44">
        <v>6.26358911071378</v>
      </c>
      <c r="D44">
        <v>3.73641088928622</v>
      </c>
      <c r="E44">
        <v>454516.07374096097</v>
      </c>
    </row>
    <row r="45" spans="1:5" x14ac:dyDescent="0.25">
      <c r="A45">
        <v>250</v>
      </c>
      <c r="B45">
        <v>66.130372599495402</v>
      </c>
      <c r="C45">
        <v>6.1303725994953702</v>
      </c>
      <c r="D45">
        <v>3.8696274005046298</v>
      </c>
      <c r="E45">
        <v>452569.01933588297</v>
      </c>
    </row>
    <row r="46" spans="1:5" x14ac:dyDescent="0.25">
      <c r="A46">
        <v>260</v>
      </c>
      <c r="B46">
        <v>65.9988978837453</v>
      </c>
      <c r="C46">
        <v>5.9988978837452596</v>
      </c>
      <c r="D46">
        <v>4.0011021162547404</v>
      </c>
      <c r="E46">
        <v>450616.95561341097</v>
      </c>
    </row>
    <row r="47" spans="1:5" x14ac:dyDescent="0.25">
      <c r="A47">
        <v>270</v>
      </c>
      <c r="B47">
        <v>65.869158194352593</v>
      </c>
      <c r="C47">
        <v>5.8691581943525497</v>
      </c>
      <c r="D47">
        <v>4.1308418056474503</v>
      </c>
      <c r="E47">
        <v>448659.77257496398</v>
      </c>
    </row>
    <row r="48" spans="1:5" x14ac:dyDescent="0.25">
      <c r="A48">
        <v>280</v>
      </c>
      <c r="B48">
        <v>65.7411466900992</v>
      </c>
      <c r="C48">
        <v>5.7411466900991597</v>
      </c>
      <c r="D48">
        <v>4.2588533099008403</v>
      </c>
      <c r="E48">
        <v>446697.35810444399</v>
      </c>
    </row>
    <row r="49" spans="1:5" x14ac:dyDescent="0.25">
      <c r="A49">
        <v>290</v>
      </c>
      <c r="B49">
        <v>65.614856457486994</v>
      </c>
      <c r="C49">
        <v>5.6148564574869697</v>
      </c>
      <c r="D49">
        <v>4.3851435425130303</v>
      </c>
      <c r="E49">
        <v>444729.59796323098</v>
      </c>
    </row>
    <row r="50" spans="1:5" x14ac:dyDescent="0.25">
      <c r="A50">
        <v>300</v>
      </c>
      <c r="B50">
        <v>65.490280510737904</v>
      </c>
      <c r="C50">
        <v>5.4902805107379402</v>
      </c>
      <c r="D50">
        <v>4.5097194892620598</v>
      </c>
      <c r="E50">
        <v>442756.37579018</v>
      </c>
    </row>
    <row r="51" spans="1:5" x14ac:dyDescent="0.25">
      <c r="A51">
        <v>310</v>
      </c>
      <c r="B51">
        <v>65.367411791793998</v>
      </c>
      <c r="C51">
        <v>5.3674117917940096</v>
      </c>
      <c r="D51">
        <v>4.6325882082059904</v>
      </c>
      <c r="E51">
        <v>440777.57310162199</v>
      </c>
    </row>
    <row r="52" spans="1:5" x14ac:dyDescent="0.25">
      <c r="A52">
        <v>320</v>
      </c>
      <c r="B52">
        <v>65.246243170317101</v>
      </c>
      <c r="C52">
        <v>5.2462431703171397</v>
      </c>
      <c r="D52">
        <v>4.7537568296828603</v>
      </c>
      <c r="E52">
        <v>438793.06929136202</v>
      </c>
    </row>
    <row r="53" spans="1:5" x14ac:dyDescent="0.25">
      <c r="A53">
        <v>330</v>
      </c>
      <c r="B53">
        <v>65.126767443689303</v>
      </c>
      <c r="C53">
        <v>5.1267674436893396</v>
      </c>
      <c r="D53">
        <v>4.8732325563106604</v>
      </c>
      <c r="E53">
        <v>436802.741630684</v>
      </c>
    </row>
    <row r="54" spans="1:5" x14ac:dyDescent="0.25">
      <c r="A54">
        <v>340</v>
      </c>
      <c r="B54">
        <v>65.008977337012595</v>
      </c>
      <c r="C54">
        <v>5.0089773370126203</v>
      </c>
      <c r="D54">
        <v>4.9910226629873797</v>
      </c>
      <c r="E54">
        <v>434806.46526834503</v>
      </c>
    </row>
    <row r="55" spans="1:5" x14ac:dyDescent="0.25">
      <c r="A55">
        <v>350</v>
      </c>
      <c r="B55">
        <v>64.892865496936594</v>
      </c>
      <c r="C55">
        <v>4.8928654969366203</v>
      </c>
      <c r="D55">
        <v>5.1071345030633797</v>
      </c>
      <c r="E55">
        <v>432804.11284054699</v>
      </c>
    </row>
    <row r="56" spans="1:5" x14ac:dyDescent="0.25">
      <c r="A56">
        <v>360</v>
      </c>
      <c r="B56">
        <v>64.778424521297893</v>
      </c>
      <c r="C56">
        <v>4.7784245212979304</v>
      </c>
      <c r="D56">
        <v>5.2215754787020696</v>
      </c>
      <c r="E56">
        <v>430795.55437138001</v>
      </c>
    </row>
    <row r="57" spans="1:5" x14ac:dyDescent="0.25">
      <c r="A57">
        <v>370</v>
      </c>
      <c r="B57">
        <v>64.665646964102706</v>
      </c>
      <c r="C57">
        <v>4.6656469641026703</v>
      </c>
      <c r="D57">
        <v>5.3343530358973297</v>
      </c>
      <c r="E57">
        <v>428780.65802433301</v>
      </c>
    </row>
    <row r="58" spans="1:5" x14ac:dyDescent="0.25">
      <c r="A58">
        <v>380</v>
      </c>
      <c r="B58">
        <v>64.554525292718594</v>
      </c>
      <c r="C58">
        <v>4.5545252927186199</v>
      </c>
      <c r="D58">
        <v>5.4454747072813801</v>
      </c>
      <c r="E58">
        <v>426759.28912595898</v>
      </c>
    </row>
    <row r="59" spans="1:5" x14ac:dyDescent="0.25">
      <c r="A59">
        <v>390</v>
      </c>
      <c r="B59">
        <v>64.445051887006599</v>
      </c>
      <c r="C59">
        <v>4.4450518870065698</v>
      </c>
      <c r="D59">
        <v>5.5549481129934302</v>
      </c>
      <c r="E59">
        <v>424731.31013776298</v>
      </c>
    </row>
    <row r="60" spans="1:5" x14ac:dyDescent="0.25">
      <c r="A60">
        <v>400</v>
      </c>
      <c r="B60">
        <v>64.337219039320303</v>
      </c>
      <c r="C60">
        <v>4.3372190393202903</v>
      </c>
      <c r="D60">
        <v>5.6627809606797097</v>
      </c>
      <c r="E60">
        <v>422696.58065620402</v>
      </c>
    </row>
    <row r="61" spans="1:5" x14ac:dyDescent="0.25">
      <c r="A61">
        <v>410</v>
      </c>
      <c r="B61">
        <v>64.231018954506496</v>
      </c>
      <c r="C61">
        <v>4.2310189545065198</v>
      </c>
      <c r="D61">
        <v>5.7689810454934802</v>
      </c>
      <c r="E61">
        <v>420654.95741269598</v>
      </c>
    </row>
    <row r="62" spans="1:5" x14ac:dyDescent="0.25">
      <c r="A62">
        <v>420</v>
      </c>
      <c r="B62">
        <v>64.126443749904993</v>
      </c>
      <c r="C62">
        <v>4.1264437499050102</v>
      </c>
      <c r="D62">
        <v>5.8735562500949898</v>
      </c>
      <c r="E62">
        <v>418606.29427360703</v>
      </c>
    </row>
    <row r="63" spans="1:5" x14ac:dyDescent="0.25">
      <c r="A63">
        <v>430</v>
      </c>
      <c r="B63">
        <v>64.023485455348506</v>
      </c>
      <c r="C63">
        <v>4.0234854553484896</v>
      </c>
      <c r="D63">
        <v>5.9765145446515104</v>
      </c>
      <c r="E63">
        <v>416550.44224026002</v>
      </c>
    </row>
    <row r="64" spans="1:5" x14ac:dyDescent="0.25">
      <c r="A64">
        <v>440</v>
      </c>
      <c r="B64">
        <v>63.922136013162699</v>
      </c>
      <c r="C64">
        <v>3.9221360131626901</v>
      </c>
      <c r="D64">
        <v>6.0778639868373103</v>
      </c>
      <c r="E64">
        <v>414487.24944893102</v>
      </c>
    </row>
    <row r="65" spans="1:5" x14ac:dyDescent="0.25">
      <c r="A65">
        <v>450</v>
      </c>
      <c r="B65">
        <v>63.822387271881801</v>
      </c>
      <c r="C65">
        <v>3.8223872718818299</v>
      </c>
      <c r="D65">
        <v>6.1776127281181701</v>
      </c>
      <c r="E65">
        <v>412416.56071555498</v>
      </c>
    </row>
    <row r="66" spans="1:5" x14ac:dyDescent="0.25">
      <c r="A66">
        <v>460</v>
      </c>
      <c r="B66">
        <v>63.724231016174201</v>
      </c>
      <c r="C66">
        <v>3.7242310161741599</v>
      </c>
      <c r="D66">
        <v>6.2757689838258397</v>
      </c>
      <c r="E66">
        <v>410338.21704937302</v>
      </c>
    </row>
    <row r="67" spans="1:5" x14ac:dyDescent="0.25">
      <c r="A67">
        <v>470</v>
      </c>
      <c r="B67">
        <v>63.627658987805802</v>
      </c>
      <c r="C67">
        <v>3.6276589878058401</v>
      </c>
      <c r="D67">
        <v>6.3723410121941599</v>
      </c>
      <c r="E67">
        <v>408252.05711598799</v>
      </c>
    </row>
    <row r="68" spans="1:5" x14ac:dyDescent="0.25">
      <c r="A68">
        <v>480</v>
      </c>
      <c r="B68">
        <v>63.532662825707703</v>
      </c>
      <c r="C68">
        <v>3.5326628257077299</v>
      </c>
      <c r="D68">
        <v>6.4673371742922701</v>
      </c>
      <c r="E68">
        <v>406157.91568097798</v>
      </c>
    </row>
    <row r="69" spans="1:5" x14ac:dyDescent="0.25">
      <c r="A69">
        <v>490</v>
      </c>
      <c r="B69">
        <v>63.439234063441198</v>
      </c>
      <c r="C69">
        <v>3.4392340634412402</v>
      </c>
      <c r="D69">
        <v>6.5607659365587603</v>
      </c>
      <c r="E69">
        <v>404055.62351419497</v>
      </c>
    </row>
    <row r="70" spans="1:5" x14ac:dyDescent="0.25">
      <c r="A70">
        <v>500</v>
      </c>
      <c r="B70">
        <v>63.347364129198397</v>
      </c>
      <c r="C70">
        <v>3.3473641291983798</v>
      </c>
      <c r="D70">
        <v>6.6526358708016202</v>
      </c>
      <c r="E70">
        <v>401945.007389765</v>
      </c>
    </row>
    <row r="71" spans="1:5" x14ac:dyDescent="0.25">
      <c r="A71">
        <v>510</v>
      </c>
      <c r="B71">
        <v>63.257044345801702</v>
      </c>
      <c r="C71">
        <v>3.25704434580175</v>
      </c>
      <c r="D71">
        <v>6.7429556541982496</v>
      </c>
      <c r="E71">
        <v>399825.89008608501</v>
      </c>
    </row>
    <row r="72" spans="1:5" x14ac:dyDescent="0.25">
      <c r="A72">
        <v>520</v>
      </c>
      <c r="B72">
        <v>63.1682659307045</v>
      </c>
      <c r="C72">
        <v>3.16826593070452</v>
      </c>
      <c r="D72">
        <v>6.8317340692954804</v>
      </c>
      <c r="E72">
        <v>397698.09038582898</v>
      </c>
    </row>
    <row r="73" spans="1:5" x14ac:dyDescent="0.25">
      <c r="A73">
        <v>530</v>
      </c>
      <c r="B73">
        <v>63.081019995990502</v>
      </c>
      <c r="C73">
        <v>3.0810199959904701</v>
      </c>
      <c r="D73">
        <v>6.9189800040095299</v>
      </c>
      <c r="E73">
        <v>395561.42307594197</v>
      </c>
    </row>
    <row r="74" spans="1:5" x14ac:dyDescent="0.25">
      <c r="A74">
        <v>540</v>
      </c>
      <c r="B74">
        <v>62.995297548373898</v>
      </c>
      <c r="C74">
        <v>2.9952975483739199</v>
      </c>
      <c r="D74">
        <v>7.0047024516260796</v>
      </c>
      <c r="E74">
        <v>393415.698947642</v>
      </c>
    </row>
    <row r="75" spans="1:5" x14ac:dyDescent="0.25">
      <c r="A75">
        <v>550</v>
      </c>
      <c r="B75">
        <v>62.9110894831514</v>
      </c>
      <c r="C75">
        <v>2.9110894831513501</v>
      </c>
      <c r="D75">
        <v>7.0889105168486504</v>
      </c>
      <c r="E75">
        <v>391260.72426350799</v>
      </c>
    </row>
    <row r="76" spans="1:5" x14ac:dyDescent="0.25">
      <c r="A76">
        <v>560</v>
      </c>
      <c r="B76">
        <v>62.828386614136399</v>
      </c>
      <c r="C76">
        <v>2.8283866141363698</v>
      </c>
      <c r="D76">
        <v>7.1716133858636297</v>
      </c>
      <c r="E76">
        <v>389096.29956168402</v>
      </c>
    </row>
    <row r="77" spans="1:5" x14ac:dyDescent="0.25">
      <c r="A77">
        <v>570</v>
      </c>
      <c r="B77">
        <v>62.747179717064</v>
      </c>
      <c r="C77">
        <v>2.74717971706397</v>
      </c>
      <c r="D77">
        <v>7.25282028293603</v>
      </c>
      <c r="E77">
        <v>386922.22233629797</v>
      </c>
    </row>
    <row r="78" spans="1:5" x14ac:dyDescent="0.25">
      <c r="A78">
        <v>580</v>
      </c>
      <c r="B78">
        <v>62.6674594479354</v>
      </c>
      <c r="C78">
        <v>2.6674594479353999</v>
      </c>
      <c r="D78">
        <v>7.3325405520646001</v>
      </c>
      <c r="E78">
        <v>384738.28455909202</v>
      </c>
    </row>
    <row r="79" spans="1:5" x14ac:dyDescent="0.25">
      <c r="A79">
        <v>590</v>
      </c>
      <c r="B79">
        <v>62.589216337108198</v>
      </c>
      <c r="C79">
        <v>2.5892163371082</v>
      </c>
      <c r="D79">
        <v>7.4107836628917996</v>
      </c>
      <c r="E79">
        <v>382544.272407223</v>
      </c>
    </row>
    <row r="80" spans="1:5" x14ac:dyDescent="0.25">
      <c r="A80">
        <v>600</v>
      </c>
      <c r="B80">
        <v>62.5124407892962</v>
      </c>
      <c r="C80">
        <v>2.5124407892962202</v>
      </c>
      <c r="D80">
        <v>7.4875592107037798</v>
      </c>
      <c r="E80">
        <v>380339.96626326098</v>
      </c>
    </row>
    <row r="81" spans="1:5" x14ac:dyDescent="0.25">
      <c r="A81">
        <v>610</v>
      </c>
      <c r="B81">
        <v>62.437123083569602</v>
      </c>
      <c r="C81">
        <v>2.4371230835696198</v>
      </c>
      <c r="D81">
        <v>7.5628769164303797</v>
      </c>
      <c r="E81">
        <v>378125.14071519399</v>
      </c>
    </row>
    <row r="82" spans="1:5" x14ac:dyDescent="0.25">
      <c r="A82">
        <v>620</v>
      </c>
      <c r="B82">
        <v>62.363253373354901</v>
      </c>
      <c r="C82">
        <v>2.36325337335487</v>
      </c>
      <c r="D82">
        <v>7.63674662664513</v>
      </c>
      <c r="E82">
        <v>375899.56455642602</v>
      </c>
    </row>
    <row r="83" spans="1:5" x14ac:dyDescent="0.25">
      <c r="A83">
        <v>630</v>
      </c>
      <c r="B83">
        <v>62.290821686434697</v>
      </c>
      <c r="C83">
        <v>2.2908216864347102</v>
      </c>
      <c r="D83">
        <v>7.7091783135652898</v>
      </c>
      <c r="E83">
        <v>373663.00078577403</v>
      </c>
    </row>
    <row r="84" spans="1:5" x14ac:dyDescent="0.25">
      <c r="A84">
        <v>640</v>
      </c>
      <c r="B84">
        <v>62.219817924948202</v>
      </c>
      <c r="C84">
        <v>2.2198179249482402</v>
      </c>
      <c r="D84">
        <v>7.7801820750517603</v>
      </c>
      <c r="E84">
        <v>371415.20660747198</v>
      </c>
    </row>
    <row r="85" spans="1:5" x14ac:dyDescent="0.25">
      <c r="A85">
        <v>650</v>
      </c>
      <c r="B85">
        <v>62.1502318598708</v>
      </c>
      <c r="C85">
        <v>2.1502318598708401</v>
      </c>
      <c r="D85">
        <v>7.8497681401291599</v>
      </c>
      <c r="E85">
        <v>369155.93280873599</v>
      </c>
    </row>
    <row r="86" spans="1:5" x14ac:dyDescent="0.25">
      <c r="A86">
        <v>660</v>
      </c>
      <c r="B86">
        <v>62.082053160731199</v>
      </c>
      <c r="C86">
        <v>2.0820531607312098</v>
      </c>
      <c r="D86">
        <v>7.9179468392687902</v>
      </c>
      <c r="E86">
        <v>366884.921227974</v>
      </c>
    </row>
    <row r="87" spans="1:5" x14ac:dyDescent="0.25">
      <c r="A87">
        <v>670</v>
      </c>
      <c r="B87">
        <v>62.015271470840197</v>
      </c>
      <c r="C87">
        <v>2.0152714708402302</v>
      </c>
      <c r="D87">
        <v>7.9847285291597698</v>
      </c>
      <c r="E87">
        <v>364601.90959325997</v>
      </c>
    </row>
    <row r="88" spans="1:5" x14ac:dyDescent="0.25">
      <c r="A88">
        <v>680</v>
      </c>
      <c r="B88">
        <v>61.949876298016399</v>
      </c>
      <c r="C88">
        <v>1.9498762980164399</v>
      </c>
      <c r="D88">
        <v>8.0501237019835603</v>
      </c>
      <c r="E88">
        <v>362306.62754085398</v>
      </c>
    </row>
    <row r="89" spans="1:5" x14ac:dyDescent="0.25">
      <c r="A89">
        <v>690</v>
      </c>
      <c r="B89">
        <v>61.885857002287899</v>
      </c>
      <c r="C89">
        <v>1.88585700228786</v>
      </c>
      <c r="D89">
        <v>8.1141429977121398</v>
      </c>
      <c r="E89">
        <v>359998.79589209298</v>
      </c>
    </row>
    <row r="90" spans="1:5" x14ac:dyDescent="0.25">
      <c r="A90">
        <v>700</v>
      </c>
      <c r="B90">
        <v>61.823202795891902</v>
      </c>
      <c r="C90">
        <v>1.8232027958919499</v>
      </c>
      <c r="D90">
        <v>8.1767972041080501</v>
      </c>
      <c r="E90">
        <v>357678.12665339297</v>
      </c>
    </row>
    <row r="91" spans="1:5" x14ac:dyDescent="0.25">
      <c r="A91">
        <v>710</v>
      </c>
      <c r="B91">
        <v>61.761902743275598</v>
      </c>
      <c r="C91">
        <v>1.76190274327564</v>
      </c>
      <c r="D91">
        <v>8.2380972567243607</v>
      </c>
      <c r="E91">
        <v>355344.323016248</v>
      </c>
    </row>
    <row r="92" spans="1:5" x14ac:dyDescent="0.25">
      <c r="A92">
        <v>720</v>
      </c>
      <c r="B92">
        <v>61.701945761095303</v>
      </c>
      <c r="C92">
        <v>1.7019457610953399</v>
      </c>
      <c r="D92">
        <v>8.2980542389046601</v>
      </c>
      <c r="E92">
        <v>352997.07935722702</v>
      </c>
    </row>
    <row r="93" spans="1:5" x14ac:dyDescent="0.25">
      <c r="A93">
        <v>730</v>
      </c>
      <c r="B93">
        <v>61.643320618216897</v>
      </c>
      <c r="C93">
        <v>1.64332061821691</v>
      </c>
      <c r="D93">
        <v>8.3566793817830902</v>
      </c>
      <c r="E93">
        <v>350636.08123798098</v>
      </c>
    </row>
    <row r="94" spans="1:5" x14ac:dyDescent="0.25">
      <c r="A94">
        <v>740</v>
      </c>
      <c r="B94">
        <v>61.5860159357157</v>
      </c>
      <c r="C94">
        <v>1.58601593571566</v>
      </c>
      <c r="D94">
        <v>8.4139840642843406</v>
      </c>
      <c r="E94">
        <v>348261.005405234</v>
      </c>
    </row>
    <row r="95" spans="1:5" x14ac:dyDescent="0.25">
      <c r="A95">
        <v>750</v>
      </c>
      <c r="B95">
        <v>61.530020183006897</v>
      </c>
      <c r="C95">
        <v>1.53002018300694</v>
      </c>
      <c r="D95">
        <v>8.4699798169930602</v>
      </c>
      <c r="E95">
        <v>345871.51909641398</v>
      </c>
    </row>
    <row r="96" spans="1:5" x14ac:dyDescent="0.25">
      <c r="A96">
        <v>760</v>
      </c>
      <c r="B96">
        <v>61.4753217116291</v>
      </c>
      <c r="C96">
        <v>1.47532171162906</v>
      </c>
      <c r="D96">
        <v>8.5246782883709393</v>
      </c>
      <c r="E96">
        <v>343467.27497761598</v>
      </c>
    </row>
    <row r="97" spans="1:5" x14ac:dyDescent="0.25">
      <c r="A97">
        <v>770</v>
      </c>
      <c r="B97">
        <v>61.421908861722798</v>
      </c>
      <c r="C97">
        <v>1.4219088617228299</v>
      </c>
      <c r="D97">
        <v>8.5780911382771698</v>
      </c>
      <c r="E97">
        <v>341047.91960371798</v>
      </c>
    </row>
    <row r="98" spans="1:5" x14ac:dyDescent="0.25">
      <c r="A98">
        <v>780</v>
      </c>
      <c r="B98">
        <v>61.369769825044202</v>
      </c>
      <c r="C98">
        <v>1.3697698250441801</v>
      </c>
      <c r="D98">
        <v>8.6302301749558197</v>
      </c>
      <c r="E98">
        <v>338613.08718471997</v>
      </c>
    </row>
    <row r="99" spans="1:5" x14ac:dyDescent="0.25">
      <c r="A99">
        <v>790</v>
      </c>
      <c r="B99">
        <v>61.318892623245603</v>
      </c>
      <c r="C99">
        <v>1.3188926232456499</v>
      </c>
      <c r="D99">
        <v>8.6811073767543494</v>
      </c>
      <c r="E99">
        <v>336162.39774892898</v>
      </c>
    </row>
    <row r="100" spans="1:5" x14ac:dyDescent="0.25">
      <c r="A100">
        <v>800</v>
      </c>
      <c r="B100">
        <v>61.269265107876301</v>
      </c>
      <c r="C100">
        <v>1.2692651078763399</v>
      </c>
      <c r="D100">
        <v>8.7307348921236692</v>
      </c>
      <c r="E100">
        <v>333695.457142953</v>
      </c>
    </row>
    <row r="101" spans="1:5" x14ac:dyDescent="0.25">
      <c r="A101">
        <v>810</v>
      </c>
      <c r="B101">
        <v>61.220874960381899</v>
      </c>
      <c r="C101">
        <v>1.22087496038194</v>
      </c>
      <c r="D101">
        <v>8.7791250396180605</v>
      </c>
      <c r="E101">
        <v>331211.85703170998</v>
      </c>
    </row>
    <row r="102" spans="1:5" x14ac:dyDescent="0.25">
      <c r="A102">
        <v>820</v>
      </c>
      <c r="B102">
        <v>61.173709692104801</v>
      </c>
      <c r="C102">
        <v>1.1737096921047501</v>
      </c>
      <c r="D102">
        <v>8.8262903078952508</v>
      </c>
      <c r="E102">
        <v>328711.17489841999</v>
      </c>
    </row>
    <row r="103" spans="1:5" x14ac:dyDescent="0.25">
      <c r="A103">
        <v>830</v>
      </c>
      <c r="B103">
        <v>61.1277566442836</v>
      </c>
      <c r="C103">
        <v>1.12775664428365</v>
      </c>
      <c r="D103">
        <v>8.8722433557163605</v>
      </c>
      <c r="E103">
        <v>326192.97404460999</v>
      </c>
    </row>
    <row r="104" spans="1:5" x14ac:dyDescent="0.25">
      <c r="A104">
        <v>840</v>
      </c>
      <c r="B104">
        <v>61.083002988054098</v>
      </c>
      <c r="C104">
        <v>1.0830029880540799</v>
      </c>
      <c r="D104">
        <v>8.9169970119459201</v>
      </c>
      <c r="E104">
        <v>323656.80359011202</v>
      </c>
    </row>
    <row r="105" spans="1:5" x14ac:dyDescent="0.25">
      <c r="A105">
        <v>850</v>
      </c>
      <c r="B105">
        <v>61.039435727995702</v>
      </c>
      <c r="C105">
        <v>1.0394357279956701</v>
      </c>
      <c r="D105">
        <v>8.9605642720043299</v>
      </c>
      <c r="E105">
        <v>321102.19711950503</v>
      </c>
    </row>
    <row r="106" spans="1:5" x14ac:dyDescent="0.25">
      <c r="A106">
        <v>860</v>
      </c>
      <c r="B106">
        <v>60.997041800049203</v>
      </c>
      <c r="C106">
        <v>0.99704180004918397</v>
      </c>
      <c r="D106">
        <v>9.0029581999508199</v>
      </c>
      <c r="E106">
        <v>318528.66490001697</v>
      </c>
    </row>
    <row r="107" spans="1:5" x14ac:dyDescent="0.25">
      <c r="A107">
        <v>870</v>
      </c>
      <c r="B107">
        <v>60.955808076378503</v>
      </c>
      <c r="C107">
        <v>0.95580807637852905</v>
      </c>
      <c r="D107">
        <v>9.0441919236214705</v>
      </c>
      <c r="E107">
        <v>315935.70520695101</v>
      </c>
    </row>
    <row r="108" spans="1:5" x14ac:dyDescent="0.25">
      <c r="A108">
        <v>880</v>
      </c>
      <c r="B108">
        <v>60.915721250352803</v>
      </c>
      <c r="C108">
        <v>0.91572125035278695</v>
      </c>
      <c r="D108">
        <v>9.0842787496472095</v>
      </c>
      <c r="E108">
        <v>313322.79484965</v>
      </c>
    </row>
    <row r="109" spans="1:5" x14ac:dyDescent="0.25">
      <c r="A109">
        <v>890</v>
      </c>
      <c r="B109">
        <v>60.876767830123299</v>
      </c>
      <c r="C109">
        <v>0.87676783012328796</v>
      </c>
      <c r="D109">
        <v>9.1232321698767098</v>
      </c>
      <c r="E109">
        <v>310689.38703241502</v>
      </c>
    </row>
    <row r="110" spans="1:5" x14ac:dyDescent="0.25">
      <c r="A110">
        <v>900</v>
      </c>
      <c r="B110">
        <v>60.8389341386236</v>
      </c>
      <c r="C110">
        <v>0.83893413862361799</v>
      </c>
      <c r="D110">
        <v>9.1610658613763807</v>
      </c>
      <c r="E110">
        <v>308034.91135449702</v>
      </c>
    </row>
    <row r="111" spans="1:5" x14ac:dyDescent="0.25">
      <c r="A111">
        <v>910</v>
      </c>
      <c r="B111">
        <v>60.802206313569599</v>
      </c>
      <c r="C111">
        <v>0.80220631356961303</v>
      </c>
      <c r="D111">
        <v>9.1977936864303906</v>
      </c>
      <c r="E111">
        <v>305358.77381010301</v>
      </c>
    </row>
    <row r="112" spans="1:5" x14ac:dyDescent="0.25">
      <c r="A112">
        <v>920</v>
      </c>
      <c r="B112">
        <v>60.766570307459403</v>
      </c>
      <c r="C112">
        <v>0.76657030745935995</v>
      </c>
      <c r="D112">
        <v>9.2334296925406392</v>
      </c>
      <c r="E112">
        <v>302660.35678839497</v>
      </c>
    </row>
    <row r="113" spans="1:5" x14ac:dyDescent="0.25">
      <c r="A113">
        <v>930</v>
      </c>
      <c r="B113">
        <v>60.732011887573201</v>
      </c>
      <c r="C113">
        <v>0.73201188757320002</v>
      </c>
      <c r="D113">
        <v>9.2679881124267993</v>
      </c>
      <c r="E113">
        <v>299939.01907348598</v>
      </c>
    </row>
    <row r="114" spans="1:5" x14ac:dyDescent="0.25">
      <c r="A114">
        <v>940</v>
      </c>
      <c r="B114">
        <v>60.698516653880901</v>
      </c>
      <c r="C114">
        <v>0.69851665388088002</v>
      </c>
      <c r="D114">
        <v>9.3014833461191202</v>
      </c>
      <c r="E114">
        <v>297194.09101454</v>
      </c>
    </row>
    <row r="115" spans="1:5" x14ac:dyDescent="0.25">
      <c r="A115">
        <v>950</v>
      </c>
      <c r="B115">
        <v>60.6660701660036</v>
      </c>
      <c r="C115">
        <v>0.66607016600354596</v>
      </c>
      <c r="D115">
        <v>9.3339298339964607</v>
      </c>
      <c r="E115">
        <v>294424.86915235099</v>
      </c>
    </row>
    <row r="116" spans="1:5" x14ac:dyDescent="0.25">
      <c r="A116">
        <v>960</v>
      </c>
      <c r="B116">
        <v>60.634657863036601</v>
      </c>
      <c r="C116">
        <v>0.634657863036588</v>
      </c>
      <c r="D116">
        <v>9.3653421369634096</v>
      </c>
      <c r="E116">
        <v>291630.62536647602</v>
      </c>
    </row>
    <row r="117" spans="1:5" x14ac:dyDescent="0.25">
      <c r="A117">
        <v>970</v>
      </c>
      <c r="B117">
        <v>60.6042649914802</v>
      </c>
      <c r="C117">
        <v>0.604264991480155</v>
      </c>
      <c r="D117">
        <v>9.3957350085198499</v>
      </c>
      <c r="E117">
        <v>288810.59239123802</v>
      </c>
    </row>
    <row r="118" spans="1:5" x14ac:dyDescent="0.25">
      <c r="A118">
        <v>980</v>
      </c>
      <c r="B118">
        <v>60.574876604788301</v>
      </c>
      <c r="C118">
        <v>0.57487660478826696</v>
      </c>
      <c r="D118">
        <v>9.4251233952117293</v>
      </c>
      <c r="E118">
        <v>285963.96317670099</v>
      </c>
    </row>
    <row r="119" spans="1:5" x14ac:dyDescent="0.25">
      <c r="A119">
        <v>990</v>
      </c>
      <c r="B119">
        <v>60.546477563368803</v>
      </c>
      <c r="C119">
        <v>0.54647756336882003</v>
      </c>
      <c r="D119">
        <v>9.4535224366311805</v>
      </c>
      <c r="E119">
        <v>283089.89088867803</v>
      </c>
    </row>
    <row r="120" spans="1:5" x14ac:dyDescent="0.25">
      <c r="A120">
        <v>1000</v>
      </c>
      <c r="B120">
        <v>60.519052534583601</v>
      </c>
      <c r="C120">
        <v>0.51905253458358303</v>
      </c>
      <c r="D120">
        <v>9.4809474654164205</v>
      </c>
      <c r="E120">
        <v>280187.48890872899</v>
      </c>
    </row>
    <row r="121" spans="1:5" x14ac:dyDescent="0.25">
      <c r="A121">
        <v>1010</v>
      </c>
      <c r="B121">
        <v>60.492585992748197</v>
      </c>
      <c r="C121">
        <v>0.49258599274819898</v>
      </c>
      <c r="D121">
        <v>9.5074140072517999</v>
      </c>
      <c r="E121">
        <v>277255.83083415899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Graphical</vt:lpstr>
      <vt:lpstr>Numerical</vt:lpstr>
      <vt:lpstr>Sheet3</vt:lpstr>
      <vt:lpstr>Chart1</vt:lpstr>
      <vt:lpstr>Chart2</vt:lpstr>
      <vt:lpstr>Chart2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De Visscher</dc:creator>
  <cp:lastModifiedBy>Alex De Visscher</cp:lastModifiedBy>
  <cp:lastPrinted>2013-05-31T18:22:42Z</cp:lastPrinted>
  <dcterms:created xsi:type="dcterms:W3CDTF">2013-05-21T17:11:41Z</dcterms:created>
  <dcterms:modified xsi:type="dcterms:W3CDTF">2013-09-02T10:18:22Z</dcterms:modified>
</cp:coreProperties>
</file>